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RCD.cloud.gov.ie@SSL\DavWWWRoot\apps\eDocs\S\RCDRPS004\Files\RCDRPS004-001-2024\2024 Oral PQ's\"/>
    </mc:Choice>
  </mc:AlternateContent>
  <bookViews>
    <workbookView xWindow="0" yWindow="0" windowWidth="17196" windowHeight="5916"/>
  </bookViews>
  <sheets>
    <sheet name="Annual Allocation V Spends -04.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5" i="2" l="1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O5" i="2"/>
  <c r="O6" i="2"/>
  <c r="O10" i="2"/>
  <c r="O11" i="2"/>
  <c r="O12" i="2"/>
  <c r="O13" i="2"/>
  <c r="O14" i="2"/>
  <c r="O15" i="2"/>
  <c r="O16" i="2"/>
  <c r="O17" i="2"/>
  <c r="O19" i="2"/>
  <c r="O20" i="2"/>
  <c r="O21" i="2"/>
  <c r="O22" i="2"/>
  <c r="O24" i="2"/>
  <c r="O25" i="2"/>
  <c r="O26" i="2"/>
  <c r="O27" i="2"/>
  <c r="O28" i="2"/>
  <c r="P4" i="2"/>
  <c r="O4" i="2"/>
  <c r="P29" i="2" l="1"/>
  <c r="M23" i="2"/>
  <c r="O23" i="2" s="1"/>
  <c r="M18" i="2"/>
  <c r="O18" i="2" s="1"/>
  <c r="M9" i="2"/>
  <c r="O9" i="2" s="1"/>
  <c r="M7" i="2" l="1"/>
  <c r="O7" i="2" s="1"/>
  <c r="M8" i="2"/>
  <c r="O8" i="2" s="1"/>
  <c r="N29" i="2" l="1"/>
  <c r="O29" i="2" l="1"/>
  <c r="M29" i="2"/>
  <c r="D29" i="2" l="1"/>
  <c r="F29" i="2" l="1"/>
  <c r="L29" i="2"/>
  <c r="J29" i="2"/>
  <c r="H29" i="2" l="1"/>
  <c r="K29" i="2" l="1"/>
  <c r="I29" i="2"/>
  <c r="G29" i="2"/>
  <c r="E29" i="2"/>
  <c r="C29" i="2"/>
</calcChain>
</file>

<file path=xl/sharedStrings.xml><?xml version="1.0" encoding="utf-8"?>
<sst xmlns="http://schemas.openxmlformats.org/spreadsheetml/2006/main" count="42" uniqueCount="42">
  <si>
    <t>County</t>
  </si>
  <si>
    <t xml:space="preserve">Carlow </t>
  </si>
  <si>
    <t xml:space="preserve">Cavan </t>
  </si>
  <si>
    <t xml:space="preserve">Clare </t>
  </si>
  <si>
    <t xml:space="preserve">Cork </t>
  </si>
  <si>
    <t xml:space="preserve">Donegal </t>
  </si>
  <si>
    <t xml:space="preserve">Galway </t>
  </si>
  <si>
    <t xml:space="preserve">Kerry </t>
  </si>
  <si>
    <t>Kildare</t>
  </si>
  <si>
    <t xml:space="preserve">Kilkenny </t>
  </si>
  <si>
    <t xml:space="preserve">Laois </t>
  </si>
  <si>
    <t xml:space="preserve">Leitrim </t>
  </si>
  <si>
    <t xml:space="preserve">Limerick </t>
  </si>
  <si>
    <t xml:space="preserve">Longford </t>
  </si>
  <si>
    <t xml:space="preserve">Louth </t>
  </si>
  <si>
    <t xml:space="preserve">Mayo </t>
  </si>
  <si>
    <t xml:space="preserve">Meath </t>
  </si>
  <si>
    <t xml:space="preserve">Monaghan   </t>
  </si>
  <si>
    <t xml:space="preserve">Offaly </t>
  </si>
  <si>
    <t xml:space="preserve">Roscommon </t>
  </si>
  <si>
    <t xml:space="preserve">Sligo </t>
  </si>
  <si>
    <t xml:space="preserve">Tipperary </t>
  </si>
  <si>
    <t xml:space="preserve">Waterford </t>
  </si>
  <si>
    <t xml:space="preserve">Westmeath </t>
  </si>
  <si>
    <t xml:space="preserve">Wexford </t>
  </si>
  <si>
    <t xml:space="preserve">Wicklow </t>
  </si>
  <si>
    <t xml:space="preserve">Total </t>
  </si>
  <si>
    <t>2018 Allocation</t>
  </si>
  <si>
    <t>2019 Allocation</t>
  </si>
  <si>
    <t>2020 Allocation</t>
  </si>
  <si>
    <t>2021 Allocation</t>
  </si>
  <si>
    <t>2023 Allocation</t>
  </si>
  <si>
    <t>2022 Allocation</t>
  </si>
  <si>
    <t>Total Allocation</t>
  </si>
  <si>
    <t>2018 Spend</t>
  </si>
  <si>
    <t>2019 Spend</t>
  </si>
  <si>
    <t>2020 Spend</t>
  </si>
  <si>
    <t>2021 Spend</t>
  </si>
  <si>
    <t>2022 Spend</t>
  </si>
  <si>
    <t>Total Spend</t>
  </si>
  <si>
    <t>LIS Allocations &amp; Spends</t>
  </si>
  <si>
    <t>2023 Spend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</si>
</sst>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€&quot;#,##0;[Red]\-&quot;€&quot;#,##0"/>
    <numFmt numFmtId="164" formatCode="&quot;€&quot;#,##0"/>
  </numFmts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theme="1"/>
      <name val="Segoe UI"/>
      <family val="2"/>
    </font>
    <font>
      <sz val="12"/>
      <name val="Segoe UI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164" fontId="3" fillId="2" borderId="1" xfId="0" applyNumberFormat="1" applyFont="1" applyFill="1" applyBorder="1"/>
    <xf numFmtId="6" fontId="2" fillId="2" borderId="1" xfId="0" applyNumberFormat="1" applyFont="1" applyFill="1" applyBorder="1"/>
    <xf numFmtId="164" fontId="1" fillId="2" borderId="1" xfId="0" applyNumberFormat="1" applyFont="1" applyFill="1" applyBorder="1"/>
    <xf numFmtId="164" fontId="2" fillId="2" borderId="1" xfId="0" applyNumberFormat="1" applyFont="1" applyFill="1" applyBorder="1"/>
    <xf numFmtId="164" fontId="4" fillId="2" borderId="1" xfId="0" applyNumberFormat="1" applyFont="1" applyFill="1" applyBorder="1"/>
    <xf numFmtId="164" fontId="5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29"/>
  <sheetViews>
    <sheetView tabSelected="1" zoomScale="70" zoomScaleNormal="70" workbookViewId="0">
      <selection activeCell="G39" sqref="G39"/>
    </sheetView>
  </sheetViews>
  <sheetFormatPr defaultColWidth="8.77734375" defaultRowHeight="15" x14ac:dyDescent="0.25"/>
  <cols>
    <col min="1" max="1" width="2" style="1" customWidth="1"/>
    <col min="2" max="2" width="16.5546875" style="1" customWidth="1"/>
    <col min="3" max="3" width="16.44140625" style="1" customWidth="1"/>
    <col min="4" max="4" width="15.77734375" style="1" customWidth="1"/>
    <col min="5" max="5" width="16.109375" style="1" customWidth="1"/>
    <col min="6" max="6" width="12.88671875" style="1" customWidth="1"/>
    <col min="7" max="7" width="15.88671875" style="1" customWidth="1"/>
    <col min="8" max="8" width="12.88671875" style="1" customWidth="1"/>
    <col min="9" max="9" width="16.109375" style="1" bestFit="1" customWidth="1"/>
    <col min="10" max="11" width="17.21875" style="1" bestFit="1" customWidth="1"/>
    <col min="12" max="12" width="16" style="1" bestFit="1" customWidth="1"/>
    <col min="13" max="14" width="16.109375" style="1" customWidth="1"/>
    <col min="15" max="15" width="15.77734375" style="1" customWidth="1"/>
    <col min="16" max="16" width="21.109375" style="1" bestFit="1" customWidth="1"/>
    <col min="17" max="16384" width="8.77734375" style="1"/>
  </cols>
  <sheetData>
    <row r="2" spans="2:16" ht="21" x14ac:dyDescent="0.4">
      <c r="B2" s="3" t="s">
        <v>40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2:16" s="2" customFormat="1" ht="63" x14ac:dyDescent="0.4">
      <c r="B3" s="4" t="s">
        <v>0</v>
      </c>
      <c r="C3" s="4" t="s">
        <v>27</v>
      </c>
      <c r="D3" s="4" t="s">
        <v>34</v>
      </c>
      <c r="E3" s="4" t="s">
        <v>28</v>
      </c>
      <c r="F3" s="4" t="s">
        <v>35</v>
      </c>
      <c r="G3" s="4" t="s">
        <v>29</v>
      </c>
      <c r="H3" s="4" t="s">
        <v>36</v>
      </c>
      <c r="I3" s="4" t="s">
        <v>30</v>
      </c>
      <c r="J3" s="4" t="s">
        <v>37</v>
      </c>
      <c r="K3" s="4" t="s">
        <v>32</v>
      </c>
      <c r="L3" s="4" t="s">
        <v>38</v>
      </c>
      <c r="M3" s="4" t="s">
        <v>31</v>
      </c>
      <c r="N3" s="4" t="s">
        <v>41</v>
      </c>
      <c r="O3" s="4" t="s">
        <v>33</v>
      </c>
      <c r="P3" s="4" t="s">
        <v>39</v>
      </c>
    </row>
    <row r="4" spans="2:16" ht="19.2" x14ac:dyDescent="0.45">
      <c r="B4" s="5" t="s">
        <v>1</v>
      </c>
      <c r="C4" s="6">
        <v>528279</v>
      </c>
      <c r="D4" s="6">
        <v>521812</v>
      </c>
      <c r="E4" s="6">
        <v>250000</v>
      </c>
      <c r="F4" s="6">
        <v>250000</v>
      </c>
      <c r="G4" s="6">
        <v>250000</v>
      </c>
      <c r="H4" s="6">
        <v>249753</v>
      </c>
      <c r="I4" s="6">
        <v>463931</v>
      </c>
      <c r="J4" s="6">
        <v>463172</v>
      </c>
      <c r="K4" s="6">
        <v>944082</v>
      </c>
      <c r="L4" s="6">
        <v>942733</v>
      </c>
      <c r="M4" s="7">
        <v>567772</v>
      </c>
      <c r="N4" s="8">
        <v>566032</v>
      </c>
      <c r="O4" s="9">
        <f>C4+E4+G4+I4+K4+M4</f>
        <v>3004064</v>
      </c>
      <c r="P4" s="9">
        <f>D4+F4+H4+J4+L4+N4</f>
        <v>2993502</v>
      </c>
    </row>
    <row r="5" spans="2:16" ht="19.2" x14ac:dyDescent="0.45">
      <c r="B5" s="5" t="s">
        <v>2</v>
      </c>
      <c r="C5" s="6">
        <v>636680</v>
      </c>
      <c r="D5" s="6">
        <v>631468</v>
      </c>
      <c r="E5" s="6">
        <v>269254</v>
      </c>
      <c r="F5" s="6">
        <v>267071</v>
      </c>
      <c r="G5" s="6">
        <v>269254</v>
      </c>
      <c r="H5" s="6">
        <v>269240</v>
      </c>
      <c r="I5" s="6">
        <v>1119389</v>
      </c>
      <c r="J5" s="6">
        <v>1109319.8900000001</v>
      </c>
      <c r="K5" s="6">
        <v>1273457</v>
      </c>
      <c r="L5" s="6">
        <v>1213778.1099999999</v>
      </c>
      <c r="M5" s="7">
        <v>1741411</v>
      </c>
      <c r="N5" s="8">
        <v>1661412</v>
      </c>
      <c r="O5" s="9">
        <f t="shared" ref="O5:O28" si="0">C5+E5+G5+I5+K5+M5</f>
        <v>5309445</v>
      </c>
      <c r="P5" s="9">
        <f t="shared" ref="P5:P28" si="1">D5+F5+H5+J5+L5+N5</f>
        <v>5152289</v>
      </c>
    </row>
    <row r="6" spans="2:16" ht="19.2" x14ac:dyDescent="0.45">
      <c r="B6" s="5" t="s">
        <v>3</v>
      </c>
      <c r="C6" s="6">
        <v>1038844</v>
      </c>
      <c r="D6" s="6">
        <v>1023900.24</v>
      </c>
      <c r="E6" s="6">
        <v>480811</v>
      </c>
      <c r="F6" s="6">
        <v>480720</v>
      </c>
      <c r="G6" s="6">
        <v>480811</v>
      </c>
      <c r="H6" s="6">
        <v>480811</v>
      </c>
      <c r="I6" s="6">
        <v>828528</v>
      </c>
      <c r="J6" s="6">
        <v>828528</v>
      </c>
      <c r="K6" s="6">
        <v>1238015</v>
      </c>
      <c r="L6" s="6">
        <v>1230495</v>
      </c>
      <c r="M6" s="7">
        <v>1367910</v>
      </c>
      <c r="N6" s="8">
        <v>1330270</v>
      </c>
      <c r="O6" s="9">
        <f t="shared" si="0"/>
        <v>5434919</v>
      </c>
      <c r="P6" s="9">
        <f t="shared" si="1"/>
        <v>5374724.2400000002</v>
      </c>
    </row>
    <row r="7" spans="2:16" ht="19.2" x14ac:dyDescent="0.45">
      <c r="B7" s="5" t="s">
        <v>4</v>
      </c>
      <c r="C7" s="6">
        <v>1700000</v>
      </c>
      <c r="D7" s="6">
        <v>1381615.62</v>
      </c>
      <c r="E7" s="6">
        <v>900000</v>
      </c>
      <c r="F7" s="6">
        <v>842918</v>
      </c>
      <c r="G7" s="6">
        <v>900000</v>
      </c>
      <c r="H7" s="6">
        <v>896693</v>
      </c>
      <c r="I7" s="6">
        <v>1412738</v>
      </c>
      <c r="J7" s="6">
        <v>1410172</v>
      </c>
      <c r="K7" s="6">
        <v>1298240</v>
      </c>
      <c r="L7" s="6">
        <v>1173997</v>
      </c>
      <c r="M7" s="7">
        <f>2755923-140000</f>
        <v>2615923</v>
      </c>
      <c r="N7" s="8">
        <v>2580961</v>
      </c>
      <c r="O7" s="9">
        <f t="shared" si="0"/>
        <v>8826901</v>
      </c>
      <c r="P7" s="9">
        <f t="shared" si="1"/>
        <v>8286356.6200000001</v>
      </c>
    </row>
    <row r="8" spans="2:16" ht="19.2" x14ac:dyDescent="0.45">
      <c r="B8" s="5" t="s">
        <v>5</v>
      </c>
      <c r="C8" s="6">
        <v>1792516</v>
      </c>
      <c r="D8" s="6">
        <v>1670398.94</v>
      </c>
      <c r="E8" s="6">
        <v>677456</v>
      </c>
      <c r="F8" s="6">
        <v>634894</v>
      </c>
      <c r="G8" s="6">
        <v>677456</v>
      </c>
      <c r="H8" s="6">
        <v>644541.06999999995</v>
      </c>
      <c r="I8" s="6">
        <v>1188403</v>
      </c>
      <c r="J8" s="6">
        <v>1186370.3899999999</v>
      </c>
      <c r="K8" s="6">
        <v>1711214</v>
      </c>
      <c r="L8" s="6">
        <v>1708228.3599999999</v>
      </c>
      <c r="M8" s="7">
        <f>1990509-100000</f>
        <v>1890509</v>
      </c>
      <c r="N8" s="8">
        <v>1874508.6099999999</v>
      </c>
      <c r="O8" s="9">
        <f t="shared" si="0"/>
        <v>7937554</v>
      </c>
      <c r="P8" s="9">
        <f t="shared" si="1"/>
        <v>7718941.3699999992</v>
      </c>
    </row>
    <row r="9" spans="2:16" ht="19.2" x14ac:dyDescent="0.45">
      <c r="B9" s="5" t="s">
        <v>6</v>
      </c>
      <c r="C9" s="6">
        <v>1942000</v>
      </c>
      <c r="D9" s="6">
        <v>1942000</v>
      </c>
      <c r="E9" s="6">
        <v>856959</v>
      </c>
      <c r="F9" s="6">
        <v>856959</v>
      </c>
      <c r="G9" s="6">
        <v>856959</v>
      </c>
      <c r="H9" s="6">
        <v>856959</v>
      </c>
      <c r="I9" s="6">
        <v>1580871</v>
      </c>
      <c r="J9" s="6">
        <v>1554615</v>
      </c>
      <c r="K9" s="6">
        <v>1682841</v>
      </c>
      <c r="L9" s="6">
        <v>1673486.72</v>
      </c>
      <c r="M9" s="7">
        <f>1994259-476000</f>
        <v>1518259</v>
      </c>
      <c r="N9" s="8">
        <v>1506667.6445000004</v>
      </c>
      <c r="O9" s="9">
        <f t="shared" si="0"/>
        <v>8437889</v>
      </c>
      <c r="P9" s="9">
        <f t="shared" si="1"/>
        <v>8390687.3645000011</v>
      </c>
    </row>
    <row r="10" spans="2:16" ht="19.2" x14ac:dyDescent="0.45">
      <c r="B10" s="5" t="s">
        <v>7</v>
      </c>
      <c r="C10" s="6">
        <v>1209990</v>
      </c>
      <c r="D10" s="6">
        <v>1154789.56</v>
      </c>
      <c r="E10" s="6">
        <v>669930</v>
      </c>
      <c r="F10" s="6">
        <v>644054</v>
      </c>
      <c r="G10" s="6">
        <v>669930</v>
      </c>
      <c r="H10" s="6">
        <v>648305.99</v>
      </c>
      <c r="I10" s="6">
        <v>1187099</v>
      </c>
      <c r="J10" s="6">
        <v>1185874.0899999999</v>
      </c>
      <c r="K10" s="6">
        <v>1495490</v>
      </c>
      <c r="L10" s="6">
        <v>1349878</v>
      </c>
      <c r="M10" s="7">
        <v>1557176</v>
      </c>
      <c r="N10" s="8">
        <v>1461143</v>
      </c>
      <c r="O10" s="9">
        <f t="shared" si="0"/>
        <v>6789615</v>
      </c>
      <c r="P10" s="9">
        <f t="shared" si="1"/>
        <v>6444044.6399999997</v>
      </c>
    </row>
    <row r="11" spans="2:16" ht="19.2" x14ac:dyDescent="0.45">
      <c r="B11" s="5" t="s">
        <v>8</v>
      </c>
      <c r="C11" s="6">
        <v>329591</v>
      </c>
      <c r="D11" s="6">
        <v>329590</v>
      </c>
      <c r="E11" s="6">
        <v>250000</v>
      </c>
      <c r="F11" s="6">
        <v>246244</v>
      </c>
      <c r="G11" s="6">
        <v>250000</v>
      </c>
      <c r="H11" s="6">
        <v>249181</v>
      </c>
      <c r="I11" s="6">
        <v>495586</v>
      </c>
      <c r="J11" s="6">
        <v>466720</v>
      </c>
      <c r="K11" s="6">
        <v>435326</v>
      </c>
      <c r="L11" s="6">
        <v>420328</v>
      </c>
      <c r="M11" s="7">
        <v>304736</v>
      </c>
      <c r="N11" s="8">
        <v>216296.13</v>
      </c>
      <c r="O11" s="9">
        <f t="shared" si="0"/>
        <v>2065239</v>
      </c>
      <c r="P11" s="9">
        <f t="shared" si="1"/>
        <v>1928359.13</v>
      </c>
    </row>
    <row r="12" spans="2:16" ht="19.2" x14ac:dyDescent="0.45">
      <c r="B12" s="5" t="s">
        <v>9</v>
      </c>
      <c r="C12" s="6">
        <v>679683</v>
      </c>
      <c r="D12" s="6">
        <v>663736.75</v>
      </c>
      <c r="E12" s="6">
        <v>288905</v>
      </c>
      <c r="F12" s="6">
        <v>254848</v>
      </c>
      <c r="G12" s="6">
        <v>288905</v>
      </c>
      <c r="H12" s="6">
        <v>264194</v>
      </c>
      <c r="I12" s="6">
        <v>778682</v>
      </c>
      <c r="J12" s="6">
        <v>778682</v>
      </c>
      <c r="K12" s="6">
        <v>628610</v>
      </c>
      <c r="L12" s="6">
        <v>610499</v>
      </c>
      <c r="M12" s="7">
        <v>641753</v>
      </c>
      <c r="N12" s="8">
        <v>633522.17999999993</v>
      </c>
      <c r="O12" s="9">
        <f t="shared" si="0"/>
        <v>3306538</v>
      </c>
      <c r="P12" s="9">
        <f t="shared" si="1"/>
        <v>3205481.9299999997</v>
      </c>
    </row>
    <row r="13" spans="2:16" ht="19.2" x14ac:dyDescent="0.45">
      <c r="B13" s="5" t="s">
        <v>10</v>
      </c>
      <c r="C13" s="6">
        <v>568255</v>
      </c>
      <c r="D13" s="6">
        <v>562054.05000000005</v>
      </c>
      <c r="E13" s="6">
        <v>250000</v>
      </c>
      <c r="F13" s="6">
        <v>241871</v>
      </c>
      <c r="G13" s="6">
        <v>250000</v>
      </c>
      <c r="H13" s="6">
        <v>217537.18</v>
      </c>
      <c r="I13" s="6">
        <v>554259</v>
      </c>
      <c r="J13" s="6">
        <v>526202.02</v>
      </c>
      <c r="K13" s="6">
        <v>860277</v>
      </c>
      <c r="L13" s="6">
        <v>854420.35</v>
      </c>
      <c r="M13" s="7">
        <v>1231151</v>
      </c>
      <c r="N13" s="8">
        <v>1219957.5499999998</v>
      </c>
      <c r="O13" s="9">
        <f t="shared" si="0"/>
        <v>3713942</v>
      </c>
      <c r="P13" s="9">
        <f t="shared" si="1"/>
        <v>3622042.15</v>
      </c>
    </row>
    <row r="14" spans="2:16" ht="19.2" x14ac:dyDescent="0.45">
      <c r="B14" s="5" t="s">
        <v>11</v>
      </c>
      <c r="C14" s="6">
        <v>550120</v>
      </c>
      <c r="D14" s="6">
        <v>550120</v>
      </c>
      <c r="E14" s="6">
        <v>250000</v>
      </c>
      <c r="F14" s="6">
        <v>250000</v>
      </c>
      <c r="G14" s="6">
        <v>250000</v>
      </c>
      <c r="H14" s="6">
        <v>250000</v>
      </c>
      <c r="I14" s="6">
        <v>503830</v>
      </c>
      <c r="J14" s="6">
        <v>503830</v>
      </c>
      <c r="K14" s="6">
        <v>1081038</v>
      </c>
      <c r="L14" s="6">
        <v>1075925</v>
      </c>
      <c r="M14" s="7">
        <v>1135919</v>
      </c>
      <c r="N14" s="8">
        <v>1135725</v>
      </c>
      <c r="O14" s="9">
        <f t="shared" si="0"/>
        <v>3770907</v>
      </c>
      <c r="P14" s="9">
        <f t="shared" si="1"/>
        <v>3765600</v>
      </c>
    </row>
    <row r="15" spans="2:16" ht="19.2" x14ac:dyDescent="0.45">
      <c r="B15" s="5" t="s">
        <v>12</v>
      </c>
      <c r="C15" s="6">
        <v>684349</v>
      </c>
      <c r="D15" s="6">
        <v>684349</v>
      </c>
      <c r="E15" s="6">
        <v>384092</v>
      </c>
      <c r="F15" s="6">
        <v>357719</v>
      </c>
      <c r="G15" s="6">
        <v>384090</v>
      </c>
      <c r="H15" s="6">
        <v>377008.69</v>
      </c>
      <c r="I15" s="6">
        <v>1504659</v>
      </c>
      <c r="J15" s="6">
        <v>1488946.0099999998</v>
      </c>
      <c r="K15" s="6">
        <v>930989</v>
      </c>
      <c r="L15" s="6">
        <v>921481.56</v>
      </c>
      <c r="M15" s="7">
        <v>1182549</v>
      </c>
      <c r="N15" s="8">
        <v>1127642.69</v>
      </c>
      <c r="O15" s="9">
        <f t="shared" si="0"/>
        <v>5070728</v>
      </c>
      <c r="P15" s="9">
        <f t="shared" si="1"/>
        <v>4957146.9499999993</v>
      </c>
    </row>
    <row r="16" spans="2:16" ht="19.2" x14ac:dyDescent="0.45">
      <c r="B16" s="5" t="s">
        <v>13</v>
      </c>
      <c r="C16" s="6">
        <v>472217</v>
      </c>
      <c r="D16" s="6">
        <v>470125.33</v>
      </c>
      <c r="E16" s="6">
        <v>250000</v>
      </c>
      <c r="F16" s="6">
        <v>239170</v>
      </c>
      <c r="G16" s="6">
        <v>250000</v>
      </c>
      <c r="H16" s="6">
        <v>220544.12</v>
      </c>
      <c r="I16" s="6">
        <v>393041</v>
      </c>
      <c r="J16" s="6">
        <v>386892.43</v>
      </c>
      <c r="K16" s="6">
        <v>465940</v>
      </c>
      <c r="L16" s="6">
        <v>403581</v>
      </c>
      <c r="M16" s="7">
        <v>593350</v>
      </c>
      <c r="N16" s="8">
        <v>584701.54</v>
      </c>
      <c r="O16" s="9">
        <f t="shared" si="0"/>
        <v>2424548</v>
      </c>
      <c r="P16" s="9">
        <f t="shared" si="1"/>
        <v>2305014.42</v>
      </c>
    </row>
    <row r="17" spans="2:16" ht="19.2" x14ac:dyDescent="0.45">
      <c r="B17" s="5" t="s">
        <v>14</v>
      </c>
      <c r="C17" s="6">
        <v>250000</v>
      </c>
      <c r="D17" s="6">
        <v>249984</v>
      </c>
      <c r="E17" s="6">
        <v>250000</v>
      </c>
      <c r="F17" s="6">
        <v>250000</v>
      </c>
      <c r="G17" s="6">
        <v>250000</v>
      </c>
      <c r="H17" s="6">
        <v>250000</v>
      </c>
      <c r="I17" s="6">
        <v>417821</v>
      </c>
      <c r="J17" s="6">
        <v>417821</v>
      </c>
      <c r="K17" s="6">
        <v>448273</v>
      </c>
      <c r="L17" s="6">
        <v>439780</v>
      </c>
      <c r="M17" s="7">
        <v>422764</v>
      </c>
      <c r="N17" s="8">
        <v>415741.68</v>
      </c>
      <c r="O17" s="9">
        <f t="shared" si="0"/>
        <v>2038858</v>
      </c>
      <c r="P17" s="9">
        <f t="shared" si="1"/>
        <v>2023326.68</v>
      </c>
    </row>
    <row r="18" spans="2:16" ht="19.2" x14ac:dyDescent="0.45">
      <c r="B18" s="5" t="s">
        <v>15</v>
      </c>
      <c r="C18" s="6">
        <v>1843235</v>
      </c>
      <c r="D18" s="6">
        <v>1802851</v>
      </c>
      <c r="E18" s="6">
        <v>778496</v>
      </c>
      <c r="F18" s="6">
        <v>778496</v>
      </c>
      <c r="G18" s="6">
        <v>778496</v>
      </c>
      <c r="H18" s="6">
        <v>777434</v>
      </c>
      <c r="I18" s="6">
        <v>1361625</v>
      </c>
      <c r="J18" s="6">
        <v>1354390</v>
      </c>
      <c r="K18" s="6">
        <v>610944</v>
      </c>
      <c r="L18" s="6">
        <v>597570</v>
      </c>
      <c r="M18" s="7">
        <f>1571736-50000</f>
        <v>1521736</v>
      </c>
      <c r="N18" s="8">
        <v>1350313</v>
      </c>
      <c r="O18" s="9">
        <f t="shared" si="0"/>
        <v>6894532</v>
      </c>
      <c r="P18" s="9">
        <f t="shared" si="1"/>
        <v>6661054</v>
      </c>
    </row>
    <row r="19" spans="2:16" ht="19.2" x14ac:dyDescent="0.45">
      <c r="B19" s="5" t="s">
        <v>16</v>
      </c>
      <c r="C19" s="6">
        <v>773404</v>
      </c>
      <c r="D19" s="6">
        <v>765001</v>
      </c>
      <c r="E19" s="6">
        <v>326394</v>
      </c>
      <c r="F19" s="6">
        <v>326394</v>
      </c>
      <c r="G19" s="6">
        <v>326394</v>
      </c>
      <c r="H19" s="6">
        <v>322563</v>
      </c>
      <c r="I19" s="6">
        <v>803937</v>
      </c>
      <c r="J19" s="6">
        <v>801533.03</v>
      </c>
      <c r="K19" s="6">
        <v>569299</v>
      </c>
      <c r="L19" s="6">
        <v>536436.37</v>
      </c>
      <c r="M19" s="7">
        <v>994513</v>
      </c>
      <c r="N19" s="8">
        <v>929160.71</v>
      </c>
      <c r="O19" s="9">
        <f t="shared" si="0"/>
        <v>3793941</v>
      </c>
      <c r="P19" s="9">
        <f t="shared" si="1"/>
        <v>3681088.1100000003</v>
      </c>
    </row>
    <row r="20" spans="2:16" ht="19.2" x14ac:dyDescent="0.45">
      <c r="B20" s="5" t="s">
        <v>17</v>
      </c>
      <c r="C20" s="6">
        <v>540841</v>
      </c>
      <c r="D20" s="6">
        <v>540841</v>
      </c>
      <c r="E20" s="6">
        <v>250000</v>
      </c>
      <c r="F20" s="6">
        <v>249894</v>
      </c>
      <c r="G20" s="6">
        <v>250000</v>
      </c>
      <c r="H20" s="6">
        <v>250000</v>
      </c>
      <c r="I20" s="6">
        <v>1326223</v>
      </c>
      <c r="J20" s="6">
        <v>1326223</v>
      </c>
      <c r="K20" s="6">
        <v>932889</v>
      </c>
      <c r="L20" s="6">
        <v>932889</v>
      </c>
      <c r="M20" s="7">
        <v>1342724</v>
      </c>
      <c r="N20" s="8">
        <v>1342724</v>
      </c>
      <c r="O20" s="9">
        <f t="shared" si="0"/>
        <v>4642677</v>
      </c>
      <c r="P20" s="9">
        <f t="shared" si="1"/>
        <v>4642571</v>
      </c>
    </row>
    <row r="21" spans="2:16" ht="19.2" x14ac:dyDescent="0.45">
      <c r="B21" s="5" t="s">
        <v>18</v>
      </c>
      <c r="C21" s="6">
        <v>644654</v>
      </c>
      <c r="D21" s="6">
        <v>644486</v>
      </c>
      <c r="E21" s="6">
        <v>278871</v>
      </c>
      <c r="F21" s="6">
        <v>275196</v>
      </c>
      <c r="G21" s="6">
        <v>278871</v>
      </c>
      <c r="H21" s="6">
        <v>278865</v>
      </c>
      <c r="I21" s="6">
        <v>545240</v>
      </c>
      <c r="J21" s="6">
        <v>542962</v>
      </c>
      <c r="K21" s="6">
        <v>674785</v>
      </c>
      <c r="L21" s="6">
        <v>662104.4</v>
      </c>
      <c r="M21" s="7">
        <v>704325</v>
      </c>
      <c r="N21" s="8">
        <v>692114.03</v>
      </c>
      <c r="O21" s="9">
        <f t="shared" si="0"/>
        <v>3126746</v>
      </c>
      <c r="P21" s="9">
        <f t="shared" si="1"/>
        <v>3095727.4299999997</v>
      </c>
    </row>
    <row r="22" spans="2:16" ht="19.2" x14ac:dyDescent="0.45">
      <c r="B22" s="5" t="s">
        <v>19</v>
      </c>
      <c r="C22" s="6">
        <v>820968</v>
      </c>
      <c r="D22" s="6">
        <v>817242</v>
      </c>
      <c r="E22" s="6">
        <v>355104</v>
      </c>
      <c r="F22" s="6">
        <v>354774</v>
      </c>
      <c r="G22" s="6">
        <v>355104</v>
      </c>
      <c r="H22" s="6">
        <v>349691.3</v>
      </c>
      <c r="I22" s="6">
        <v>445495</v>
      </c>
      <c r="J22" s="6">
        <v>437906.26</v>
      </c>
      <c r="K22" s="6">
        <v>571758</v>
      </c>
      <c r="L22" s="6">
        <v>571758</v>
      </c>
      <c r="M22" s="7">
        <v>512825</v>
      </c>
      <c r="N22" s="8">
        <v>357469.88</v>
      </c>
      <c r="O22" s="9">
        <f t="shared" si="0"/>
        <v>3061254</v>
      </c>
      <c r="P22" s="9">
        <f t="shared" si="1"/>
        <v>2888841.44</v>
      </c>
    </row>
    <row r="23" spans="2:16" ht="19.2" x14ac:dyDescent="0.45">
      <c r="B23" s="5" t="s">
        <v>20</v>
      </c>
      <c r="C23" s="6">
        <v>606870</v>
      </c>
      <c r="D23" s="6">
        <v>606870</v>
      </c>
      <c r="E23" s="6">
        <v>256154</v>
      </c>
      <c r="F23" s="6">
        <v>256154</v>
      </c>
      <c r="G23" s="6">
        <v>256154</v>
      </c>
      <c r="H23" s="6">
        <v>254580.57</v>
      </c>
      <c r="I23" s="6">
        <v>470542</v>
      </c>
      <c r="J23" s="6">
        <v>443235.57</v>
      </c>
      <c r="K23" s="6">
        <v>358030</v>
      </c>
      <c r="L23" s="6">
        <v>558030.17000000004</v>
      </c>
      <c r="M23" s="7">
        <f>896127-10000</f>
        <v>886127</v>
      </c>
      <c r="N23" s="8">
        <v>886085.55999999994</v>
      </c>
      <c r="O23" s="9">
        <f t="shared" si="0"/>
        <v>2833877</v>
      </c>
      <c r="P23" s="9">
        <f t="shared" si="1"/>
        <v>3004955.87</v>
      </c>
    </row>
    <row r="24" spans="2:16" ht="19.2" x14ac:dyDescent="0.45">
      <c r="B24" s="5" t="s">
        <v>21</v>
      </c>
      <c r="C24" s="10">
        <v>794400</v>
      </c>
      <c r="D24" s="10">
        <v>771972.02</v>
      </c>
      <c r="E24" s="10">
        <v>599969</v>
      </c>
      <c r="F24" s="10">
        <v>599969</v>
      </c>
      <c r="G24" s="10">
        <v>599969</v>
      </c>
      <c r="H24" s="10">
        <v>599969</v>
      </c>
      <c r="I24" s="10">
        <v>721531</v>
      </c>
      <c r="J24" s="10">
        <v>715371</v>
      </c>
      <c r="K24" s="6">
        <v>1125773</v>
      </c>
      <c r="L24" s="6">
        <v>1125638.48</v>
      </c>
      <c r="M24" s="7">
        <v>1865091</v>
      </c>
      <c r="N24" s="8">
        <v>1864526</v>
      </c>
      <c r="O24" s="9">
        <f t="shared" si="0"/>
        <v>5706733</v>
      </c>
      <c r="P24" s="9">
        <f t="shared" si="1"/>
        <v>5677445.5</v>
      </c>
    </row>
    <row r="25" spans="2:16" ht="19.2" x14ac:dyDescent="0.45">
      <c r="B25" s="5" t="s">
        <v>22</v>
      </c>
      <c r="C25" s="6">
        <v>607047</v>
      </c>
      <c r="D25" s="6">
        <v>607047</v>
      </c>
      <c r="E25" s="6">
        <v>258802</v>
      </c>
      <c r="F25" s="6">
        <v>258802</v>
      </c>
      <c r="G25" s="6">
        <v>258802</v>
      </c>
      <c r="H25" s="6">
        <v>233777</v>
      </c>
      <c r="I25" s="6">
        <v>872759</v>
      </c>
      <c r="J25" s="6">
        <v>866236.35</v>
      </c>
      <c r="K25" s="6">
        <v>587176</v>
      </c>
      <c r="L25" s="6">
        <v>336082.81999999995</v>
      </c>
      <c r="M25" s="7">
        <v>817570</v>
      </c>
      <c r="N25" s="8">
        <v>761016.40094999992</v>
      </c>
      <c r="O25" s="9">
        <f t="shared" si="0"/>
        <v>3402156</v>
      </c>
      <c r="P25" s="9">
        <f t="shared" si="1"/>
        <v>3062961.5709499996</v>
      </c>
    </row>
    <row r="26" spans="2:16" ht="19.2" x14ac:dyDescent="0.45">
      <c r="B26" s="5" t="s">
        <v>23</v>
      </c>
      <c r="C26" s="6">
        <v>607224</v>
      </c>
      <c r="D26" s="6">
        <v>607224</v>
      </c>
      <c r="E26" s="6">
        <v>256433</v>
      </c>
      <c r="F26" s="6">
        <v>256433</v>
      </c>
      <c r="G26" s="6">
        <v>256433</v>
      </c>
      <c r="H26" s="6">
        <v>242178</v>
      </c>
      <c r="I26" s="6">
        <v>628389</v>
      </c>
      <c r="J26" s="6">
        <v>627675</v>
      </c>
      <c r="K26" s="6">
        <v>656781</v>
      </c>
      <c r="L26" s="6">
        <v>656781</v>
      </c>
      <c r="M26" s="7">
        <v>515416</v>
      </c>
      <c r="N26" s="8">
        <v>483578</v>
      </c>
      <c r="O26" s="9">
        <f t="shared" si="0"/>
        <v>2920676</v>
      </c>
      <c r="P26" s="9">
        <f t="shared" si="1"/>
        <v>2873869</v>
      </c>
    </row>
    <row r="27" spans="2:16" ht="19.2" x14ac:dyDescent="0.45">
      <c r="B27" s="5" t="s">
        <v>24</v>
      </c>
      <c r="C27" s="6">
        <v>511410</v>
      </c>
      <c r="D27" s="6">
        <v>504968.4</v>
      </c>
      <c r="E27" s="6">
        <v>329878</v>
      </c>
      <c r="F27" s="6">
        <v>329844</v>
      </c>
      <c r="G27" s="6">
        <v>329878</v>
      </c>
      <c r="H27" s="6">
        <v>312893.2</v>
      </c>
      <c r="I27" s="6">
        <v>653786</v>
      </c>
      <c r="J27" s="6">
        <v>653786</v>
      </c>
      <c r="K27" s="6">
        <v>781027</v>
      </c>
      <c r="L27" s="6">
        <v>781026.95</v>
      </c>
      <c r="M27" s="7">
        <v>1030935</v>
      </c>
      <c r="N27" s="8">
        <v>1030935</v>
      </c>
      <c r="O27" s="9">
        <f t="shared" si="0"/>
        <v>3636914</v>
      </c>
      <c r="P27" s="9">
        <f t="shared" si="1"/>
        <v>3613453.55</v>
      </c>
    </row>
    <row r="28" spans="2:16" ht="19.2" x14ac:dyDescent="0.45">
      <c r="B28" s="5" t="s">
        <v>25</v>
      </c>
      <c r="C28" s="6">
        <v>668135</v>
      </c>
      <c r="D28" s="6">
        <v>668135</v>
      </c>
      <c r="E28" s="6">
        <v>282494</v>
      </c>
      <c r="F28" s="6">
        <v>278180</v>
      </c>
      <c r="G28" s="6">
        <v>282494</v>
      </c>
      <c r="H28" s="6">
        <v>277654.83</v>
      </c>
      <c r="I28" s="6">
        <v>741635</v>
      </c>
      <c r="J28" s="6">
        <v>741635</v>
      </c>
      <c r="K28" s="6">
        <v>637748</v>
      </c>
      <c r="L28" s="6">
        <v>636248</v>
      </c>
      <c r="M28" s="7">
        <v>777488</v>
      </c>
      <c r="N28" s="8">
        <v>777488</v>
      </c>
      <c r="O28" s="9">
        <f t="shared" si="0"/>
        <v>3389994</v>
      </c>
      <c r="P28" s="9">
        <f t="shared" si="1"/>
        <v>3379340.83</v>
      </c>
    </row>
    <row r="29" spans="2:16" ht="15.6" x14ac:dyDescent="0.3">
      <c r="B29" s="5" t="s">
        <v>26</v>
      </c>
      <c r="C29" s="8">
        <f t="shared" ref="C29:L29" si="2">SUM(C4:C28)</f>
        <v>20800712</v>
      </c>
      <c r="D29" s="8">
        <f>SUM(D4:D28)</f>
        <v>20172580.91</v>
      </c>
      <c r="E29" s="8">
        <f t="shared" si="2"/>
        <v>10000002</v>
      </c>
      <c r="F29" s="8">
        <f t="shared" si="2"/>
        <v>9780604</v>
      </c>
      <c r="G29" s="8">
        <f t="shared" si="2"/>
        <v>10000000</v>
      </c>
      <c r="H29" s="8">
        <f t="shared" si="2"/>
        <v>9774373.9499999993</v>
      </c>
      <c r="I29" s="8">
        <f t="shared" si="2"/>
        <v>20999999</v>
      </c>
      <c r="J29" s="8">
        <f t="shared" si="2"/>
        <v>20818098.039999999</v>
      </c>
      <c r="K29" s="8">
        <f t="shared" si="2"/>
        <v>22000002</v>
      </c>
      <c r="L29" s="8">
        <f t="shared" si="2"/>
        <v>21413176.289999999</v>
      </c>
      <c r="M29" s="8">
        <f>SUM(M4:M28)</f>
        <v>27739932</v>
      </c>
      <c r="N29" s="8">
        <f>SUM(N4:N28)</f>
        <v>26789991.605450001</v>
      </c>
      <c r="O29" s="11">
        <f>SUM(O4:O28)</f>
        <v>111540647</v>
      </c>
      <c r="P29" s="11">
        <f>SUM(P4:P28)</f>
        <v>108748824.79545</v>
      </c>
    </row>
  </sheetData>
  <pageMargins left="0.7" right="0.7" top="0.75" bottom="0.75" header="0.3" footer="0.3"/>
  <pageSetup paperSize="8"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03E9948EC5C74AB522ED73700547DB" ma:contentTypeVersion="3" ma:contentTypeDescription="Create a new document." ma:contentTypeScope="" ma:versionID="c9fd3b146f9adbbd64ea49ec7c2f0de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4c53e4adff4a49a1eaad53da888092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3CBED9-F95C-45D4-814A-F4E3615B54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1D66EE-9CBF-42BC-B667-AFE9A7F0CC11}"/>
</file>

<file path=customXml/itemProps3.xml><?xml version="1.0" encoding="utf-8"?>
<ds:datastoreItem xmlns:ds="http://schemas.openxmlformats.org/officeDocument/2006/customXml" ds:itemID="{FAED0969-FAB0-4E77-AB64-B4A98AA48A4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73dac9b-e3e5-48dc-879c-e3ba680d355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Allocation V Spends -04.</vt:lpstr>
    </vt:vector>
  </TitlesOfParts>
  <Company>PER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Carney (DRCD)</dc:creator>
  <cp:lastModifiedBy>Niamh Gorman (DRCD)</cp:lastModifiedBy>
  <cp:lastPrinted>2023-07-31T13:39:17Z</cp:lastPrinted>
  <dcterms:created xsi:type="dcterms:W3CDTF">2021-08-30T07:49:23Z</dcterms:created>
  <dcterms:modified xsi:type="dcterms:W3CDTF">2024-07-10T15:12:42Z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0x010100F103E9948EC5C74AB522ED73700547DB</vt:lpwstr>
  </property>
  <property fmtid="{D5CDD505-2E9C-101B-9397-08002B2CF9AE}" pid="3" name="eDocs_Year">
    <vt:lpwstr>7;#2024|f9d1148a-0fc6-48c6-be43-14c143467c55</vt:lpwstr>
  </property>
  <property fmtid="{D5CDD505-2E9C-101B-9397-08002B2CF9AE}" pid="4" name="eDocs_SeriesSubSeries">
    <vt:lpwstr>3;#004|b647d76e-8c77-4476-91c0-44143b66a851</vt:lpwstr>
  </property>
  <property fmtid="{D5CDD505-2E9C-101B-9397-08002B2CF9AE}" pid="5" name="eDocs_FileTopics">
    <vt:lpwstr>8;#Administration|69de52f0-4635-46fd-ab40-afe2eb3f944d</vt:lpwstr>
  </property>
  <property fmtid="{D5CDD505-2E9C-101B-9397-08002B2CF9AE}" pid="6" name="eDocs_DocumentTopics">
    <vt:lpwstr/>
  </property>
  <property fmtid="{D5CDD505-2E9C-101B-9397-08002B2CF9AE}" pid="7" name="_dlc_policyId">
    <vt:lpwstr/>
  </property>
  <property fmtid="{D5CDD505-2E9C-101B-9397-08002B2CF9AE}" pid="8" name="ItemRetentionFormula">
    <vt:lpwstr/>
  </property>
  <property fmtid="{D5CDD505-2E9C-101B-9397-08002B2CF9AE}" pid="9" name="_dlc_LastRun">
    <vt:lpwstr>01/08/2022 23:10:38</vt:lpwstr>
  </property>
  <property fmtid="{D5CDD505-2E9C-101B-9397-08002B2CF9AE}" pid="10" name="eDocs_SecurityClassification">
    <vt:lpwstr>4;#Unclassified|633aad03-fabf-442b-85c7-8209b03da9f6</vt:lpwstr>
  </property>
  <property fmtid="{D5CDD505-2E9C-101B-9397-08002B2CF9AE}" pid="11" name="_docset_NoMedatataSyncRequired">
    <vt:lpwstr>False</vt:lpwstr>
  </property>
  <property fmtid="{D5CDD505-2E9C-101B-9397-08002B2CF9AE}" pid="12" name="eDocs_Series">
    <vt:lpwstr>1;#004|b647d76e-8c77-4476-91c0-44143b66a851</vt:lpwstr>
  </property>
  <property fmtid="{D5CDD505-2E9C-101B-9397-08002B2CF9AE}" pid="13" name="ge25f6a3ef6f42d4865685f2a74bf8c7">
    <vt:lpwstr/>
  </property>
  <property fmtid="{D5CDD505-2E9C-101B-9397-08002B2CF9AE}" pid="14" name="eDocs_RetentionPeriodTerm">
    <vt:lpwstr/>
  </property>
</Properties>
</file>