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https://drcd.cloud.gov.ie/apps/ePQ/Lists/ParliamentaryQuestions/2024/29771-24/"/>
    </mc:Choice>
  </mc:AlternateContent>
  <bookViews>
    <workbookView xWindow="0" yWindow="0" windowWidth="19200" windowHeight="7080" tabRatio="923" activeTab="6"/>
  </bookViews>
  <sheets>
    <sheet name=" Funding Allocations" sheetId="1" r:id="rId1"/>
    <sheet name="2024 Allocations" sheetId="39" r:id="rId2"/>
    <sheet name="2023 Allocations" sheetId="36" r:id="rId3"/>
    <sheet name="2022 Allocations" sheetId="2" r:id="rId4"/>
    <sheet name="Sheet1" sheetId="37" state="hidden" r:id="rId5"/>
    <sheet name="Sheet2" sheetId="38" state="hidden" r:id="rId6"/>
    <sheet name="2021Allocations" sheetId="3" r:id="rId7"/>
    <sheet name="2021" sheetId="4" state="hidden" r:id="rId8"/>
    <sheet name="2020" sheetId="5" state="hidden" r:id="rId9"/>
    <sheet name="2020 Allocations" sheetId="6" r:id="rId10"/>
    <sheet name="Stability Funding National " sheetId="7" r:id="rId11"/>
  </sheets>
  <externalReferences>
    <externalReference r:id="rId12"/>
    <externalReference r:id="rId13"/>
    <externalReference r:id="rId14"/>
    <externalReference r:id="rId15"/>
  </externalReferences>
  <definedNames>
    <definedName name="_xlnm._FilterDatabase" localSheetId="1" hidden="1">'2024 Allocations'!#REF!</definedName>
    <definedName name="_xlnm._FilterDatabase" localSheetId="10" hidden="1">'Stability Funding National '!$A$1:$H$864</definedName>
    <definedName name="RAG">'[1]Masterlist of issues'!$F$3:$F$5</definedName>
    <definedName name="Region">[2]LOV!$A$2:$A$5</definedName>
    <definedName name="Z_138900E3_D716_4F4C_92C0_ED4C4004654F_.wvu.Cols" localSheetId="9" hidden="1">'2020 Allocations'!$B:$B</definedName>
    <definedName name="Z_17F0863B_C506_4DF1_B4DD_7CBE167402D2_.wvu.Cols" localSheetId="9" hidden="1">'2020 Allocations'!$B:$B</definedName>
    <definedName name="Z_1F7AFC76_5635_405C_A6BB_7712DB01BE3F_.wvu.Cols" localSheetId="9" hidden="1">'2020 Allocations'!$B:$B</definedName>
    <definedName name="Z_22D968EB_EE4A_4C46_8AD2_A8EE6619CA18_.wvu.Cols" localSheetId="9" hidden="1">'2020 Allocations'!$B:$B</definedName>
    <definedName name="Z_442317D0_433B_45B3_A35B_DECDC5831118_.wvu.Cols" localSheetId="9" hidden="1">'2020 Allocations'!$B:$B</definedName>
    <definedName name="Z_454C9484_A227_478A_AEC9_42331D2E7685_.wvu.Cols" localSheetId="9" hidden="1">'2020 Allocations'!$B:$B</definedName>
    <definedName name="Z_474539C2_E8AC_48AA_8CD1_F699CD323E9D_.wvu.Cols" localSheetId="9" hidden="1">'2020 Allocations'!$B:$B</definedName>
    <definedName name="Z_4B727CD6_1A2D_47E2_85CD_D58EBDFEFC1D_.wvu.Cols" localSheetId="9" hidden="1">'2020 Allocations'!$B:$B</definedName>
    <definedName name="Z_536E65A8_AAEB_4C8E_B41F_640591C62A68_.wvu.Cols" localSheetId="9" hidden="1">'2020 Allocations'!$B:$B</definedName>
    <definedName name="Z_538723AC_9229_4670_8249_E98D66836D0E_.wvu.Cols" localSheetId="9" hidden="1">'2020 Allocations'!$B:$B</definedName>
    <definedName name="Z_67B56ECE_405C_4574_830E_8288B238DD46_.wvu.Cols" localSheetId="9" hidden="1">'2020 Allocations'!$B:$B</definedName>
    <definedName name="Z_70B7FB2F_66D5_4C0C_AC76_C517C7B127EE_.wvu.Cols" localSheetId="9" hidden="1">'2020 Allocations'!$B:$B</definedName>
    <definedName name="Z_9ADFB77C_52E6_44E4_A9A7_73B42124B1CE_.wvu.Cols" localSheetId="9" hidden="1">'2020 Allocations'!$B:$B</definedName>
    <definedName name="Z_9FC68027_15F4_4341_99AC_C65335EA83EB_.wvu.Cols" localSheetId="9" hidden="1">'2020 Allocations'!$B:$B</definedName>
    <definedName name="Z_A785E94F_F6B9_4A4B_AA0E_19C389DEBEE7_.wvu.Cols" localSheetId="9" hidden="1">'2020 Allocations'!$B:$B</definedName>
    <definedName name="Z_AB0FB087_82D7_4F94_8308_D6F3FB89D9A7_.wvu.Cols" localSheetId="9" hidden="1">'2020 Allocations'!$B:$B</definedName>
    <definedName name="Z_C08720C7_9518_48A9_8FAF_B0B2D1B17670_.wvu.Cols" localSheetId="9" hidden="1">'2020 Allocations'!$B:$B</definedName>
    <definedName name="Z_C4836E1C_180B_498B_917D_ECE7D41D90B2_.wvu.Cols" localSheetId="9" hidden="1">'2020 Allocations'!$B:$B</definedName>
    <definedName name="Z_D5B5D6D9_C182_4443_8C56_57642350C7E4_.wvu.Cols" localSheetId="9" hidden="1">'2020 Allocations'!$B:$B</definedName>
    <definedName name="Z_DA7CE3CE_4011_48A4_A2B5_7F126370BA27_.wvu.Cols" localSheetId="9" hidden="1">'2020 Allocations'!$B:$B</definedName>
    <definedName name="Z_E2834DDA_36CC_45A1_8008_8C5A40581360_.wvu.Cols" localSheetId="9" hidden="1">'2020 Allocations'!$B:$B</definedName>
    <definedName name="Z_E758E5EE_8625_48A2_971E_697CE8C60C72_.wvu.Cols" localSheetId="9" hidden="1">'2020 Allocations'!$B:$B</definedName>
    <definedName name="Z_FB15CA71_0B67_4D54_8490_E4E2BF42F407_.wvu.Cols" localSheetId="9" hidden="1">'2020 Allocations'!$B:$B</definedName>
  </definedNames>
  <calcPr calcId="162913"/>
  <customWorkbookViews>
    <customWorkbookView name="Adrian Barber (OGCIO) - Personal View" guid="{67B56ECE-405C-4574-830E-8288B238DD46}" mergeInterval="0" personalView="1" maximized="1" xWindow="-8" yWindow="-8" windowWidth="1936" windowHeight="1056" tabRatio="929" activeSheetId="3"/>
    <customWorkbookView name="Anthony McCarthy (DRCD) - Personal View" guid="{536E65A8-AAEB-4C8E-B41F-640591C62A68}" mergeInterval="0" personalView="1" maximized="1" xWindow="-13" yWindow="-13" windowWidth="2762" windowHeight="1770" tabRatio="929" activeSheetId="2"/>
    <customWorkbookView name="Aisling Penrose (DRCD) - Personal View" guid="{AB0FB087-82D7-4F94-8308-D6F3FB89D9A7}" mergeInterval="0" personalView="1" maximized="1" xWindow="-11" yWindow="-11" windowWidth="1942" windowHeight="1042" tabRatio="929" activeSheetId="1" showComments="commIndAndComment"/>
    <customWorkbookView name="Jessica Weldon (DRCD) - Personal View" guid="{9ADFB77C-52E6-44E4-A9A7-73B42124B1CE}" mergeInterval="0" personalView="1" xWindow="94" yWindow="60" windowWidth="1789" windowHeight="939" tabRatio="929" activeSheetId="29"/>
    <customWorkbookView name="Margaret Doran (DRCD) - Personal View" guid="{442317D0-433B-45B3-A35B-DECDC5831118}" mergeInterval="0" personalView="1" maximized="1" xWindow="-1928" yWindow="-8" windowWidth="1296" windowHeight="696" tabRatio="929" activeSheetId="2"/>
    <customWorkbookView name="Kathy Parkinson (DRCD) - Personal View" guid="{4B727CD6-1A2D-47E2-85CD-D58EBDFEFC1D}" mergeInterval="0" personalView="1" maximized="1" xWindow="2869" yWindow="-11" windowWidth="2902" windowHeight="1582" tabRatio="929" activeSheetId="2"/>
    <customWorkbookView name="Siobhan Burke-Gallagher (DRCD) - Personal View" guid="{474539C2-E8AC-48AA-8CD1-F699CD323E9D}" mergeInterval="0" personalView="1" maximized="1" xWindow="2869" yWindow="-380" windowWidth="2902" windowHeight="1582" tabRatio="929" activeSheetId="2"/>
    <customWorkbookView name="Theresa Canavan  (DRCD) - Personal View" guid="{538723AC-9229-4670-8249-E98D66836D0E}" mergeInterval="0" personalView="1" maximized="1" xWindow="-2891" yWindow="-11" windowWidth="2902" windowHeight="1582" tabRatio="929" activeSheetId="2"/>
    <customWorkbookView name="Leon Fox (DRCD) - Personal View" guid="{E758E5EE-8625-48A2-971E-697CE8C60C72}" mergeInterval="0" personalView="1" xWindow="960" windowWidth="960" windowHeight="1020" tabRatio="929" activeSheetId="2"/>
    <customWorkbookView name="Caoimhín Ó Tuathail (DRCD) - Personal View" guid="{9FC68027-15F4-4341-99AC-C65335EA83EB}" mergeInterval="0" personalView="1" maximized="1" xWindow="-11" yWindow="-11" windowWidth="1942" windowHeight="1042" tabRatio="929" activeSheetId="2"/>
    <customWorkbookView name="Shauna Durkin (DRCD) - Personal View" guid="{454C9484-A227-478A-AEC9-42331D2E7685}" mergeInterval="0" personalView="1" maximized="1" xWindow="-11" yWindow="-11" windowWidth="1942" windowHeight="1042" tabRatio="929" activeSheetId="2"/>
    <customWorkbookView name="Michelle Casserly  (DRCD) - Personal View" guid="{70B7FB2F-66D5-4C0C-AC76-C517C7B127EE}" mergeInterval="0" personalView="1" windowWidth="960" windowHeight="1020" tabRatio="929" activeSheetId="3" showComments="commIndAndComment"/>
    <customWorkbookView name="Tina Gallagher (DRCD) - Personal View" guid="{E2834DDA-36CC-45A1-8008-8C5A40581360}" mergeInterval="0" personalView="1" maximized="1" xWindow="-12" yWindow="-12" windowWidth="1944" windowHeight="1034" tabRatio="929" activeSheetId="3"/>
    <customWorkbookView name="Colm Mac Donncha - Personal View" guid="{22D968EB-EE4A-4C46-8AD2-A8EE6619CA18}" mergeInterval="0" personalView="1" maximized="1" xWindow="2391" yWindow="-9" windowWidth="2118" windowHeight="1281" tabRatio="929" activeSheetId="2"/>
    <customWorkbookView name="Maria Regan  (DRCD) - Personal View" guid="{C08720C7-9518-48A9-8FAF-B0B2D1B17670}" mergeInterval="0" personalView="1" maximized="1" xWindow="-11" yWindow="-11" windowWidth="1942" windowHeight="1042" tabRatio="929" activeSheetId="2"/>
    <customWorkbookView name="Caroline Burke (DRCD) - Personal View" guid="{C4836E1C-180B-498B-917D-ECE7D41D90B2}" mergeInterval="0" personalView="1" maximized="1" xWindow="-11" yWindow="-11" windowWidth="1942" windowHeight="1242" tabRatio="929" activeSheetId="2"/>
    <customWorkbookView name="Niamh Walsh (DRCD) - Personal View" guid="{DA7CE3CE-4011-48A4-A2B5-7F126370BA27}" mergeInterval="0" personalView="1" maximized="1" xWindow="-11" yWindow="-11" windowWidth="1942" windowHeight="1042" tabRatio="929" activeSheetId="14"/>
    <customWorkbookView name="Jennifer Kelly (DRCD) - Personal View" guid="{17F0863B-C506-4DF1-B4DD-7CBE167402D2}" mergeInterval="0" personalView="1" maximized="1" xWindow="-11" yWindow="-11" windowWidth="1942" windowHeight="1042" tabRatio="929" activeSheetId="2" showComments="commIndAndComment"/>
    <customWorkbookView name="Niamh Hoey (DRCD) - Personal View" guid="{FB15CA71-0B67-4D54-8490-E4E2BF42F407}" mergeInterval="0" personalView="1" maximized="1" xWindow="-11" yWindow="-11" windowWidth="1942" windowHeight="1042" tabRatio="945" activeSheetId="2"/>
    <customWorkbookView name="Bernie Reape (DRCD) - Personal View" guid="{A785E94F-F6B9-4A4B-AA0E-19C389DEBEE7}" mergeInterval="0" personalView="1" maximized="1" xWindow="-11" yWindow="-11" windowWidth="1942" windowHeight="1042" tabRatio="929" activeSheetId="3"/>
    <customWorkbookView name="Deirdre Maloney (DRCD) - Personal View" guid="{138900E3-D716-4F4C-92C0-ED4C4004654F}" mergeInterval="0" personalView="1" maximized="1" xWindow="-11" yWindow="-11" windowWidth="1942" windowHeight="1242" tabRatio="929" activeSheetId="2"/>
    <customWorkbookView name="Tara Taheny (DRCD) - Personal View" guid="{D5B5D6D9-C182-4443-8C56-57642350C7E4}" mergeInterval="0" personalView="1" maximized="1" xWindow="-11" yWindow="-11" windowWidth="1942" windowHeight="1042" tabRatio="929" activeSheetId="2"/>
    <customWorkbookView name="Patricia Keane  (DRCD) - Personal View" guid="{1F7AFC76-5635-405C-A6BB-7712DB01BE3F}" mergeInterval="0" personalView="1" maximized="1" xWindow="-11" yWindow="-11" windowWidth="1942" windowHeight="1042" tabRatio="929" activeSheetId="3"/>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3" i="36" l="1"/>
  <c r="AA26" i="3" l="1"/>
  <c r="Z26" i="3"/>
  <c r="Y26" i="3"/>
  <c r="X26" i="3"/>
  <c r="W26" i="3"/>
  <c r="V26" i="3"/>
  <c r="U26" i="3"/>
  <c r="T26" i="3"/>
  <c r="S26" i="3"/>
  <c r="R26" i="3"/>
  <c r="Q26" i="3"/>
  <c r="P26" i="3"/>
  <c r="O26" i="3"/>
  <c r="N26" i="3"/>
  <c r="M26" i="3"/>
  <c r="L26" i="3"/>
  <c r="K26" i="3"/>
  <c r="I26" i="3"/>
  <c r="G26" i="3"/>
  <c r="F26" i="3"/>
  <c r="E26" i="3"/>
  <c r="D26" i="3"/>
  <c r="C26" i="3"/>
  <c r="B26" i="3"/>
  <c r="D47" i="6" l="1"/>
  <c r="C47" i="39" l="1"/>
  <c r="N47" i="39" l="1"/>
  <c r="O3" i="1" l="1"/>
  <c r="E47" i="36" l="1"/>
  <c r="D3" i="1" l="1"/>
  <c r="D47" i="39"/>
  <c r="E47" i="39"/>
  <c r="F47" i="39"/>
  <c r="G47" i="39"/>
  <c r="H47" i="39"/>
  <c r="I47" i="39"/>
  <c r="J47" i="39"/>
  <c r="K47" i="39"/>
  <c r="L47" i="39"/>
  <c r="M47" i="39"/>
  <c r="O47" i="39"/>
  <c r="P47" i="39"/>
  <c r="Q47" i="39"/>
  <c r="R3" i="1" s="1"/>
  <c r="R47" i="39"/>
  <c r="S47" i="39"/>
  <c r="T47" i="39"/>
  <c r="U47" i="39"/>
  <c r="V47" i="39"/>
  <c r="W47" i="39"/>
  <c r="X3" i="1" s="1"/>
  <c r="X47" i="39"/>
  <c r="Y47" i="39"/>
  <c r="Z47" i="39"/>
  <c r="AB3" i="1" s="1"/>
  <c r="AA47" i="39"/>
  <c r="AA3" i="1" l="1"/>
  <c r="S3" i="1"/>
  <c r="Q3" i="1"/>
  <c r="P3" i="1"/>
  <c r="Z3" i="1"/>
  <c r="Y3" i="1"/>
  <c r="U3" i="1"/>
  <c r="V3" i="1"/>
  <c r="N3" i="1"/>
  <c r="M3" i="1"/>
  <c r="K3" i="1"/>
  <c r="I3" i="1"/>
  <c r="H3" i="1"/>
  <c r="G3" i="1"/>
  <c r="F3" i="1"/>
  <c r="L3" i="1"/>
  <c r="T3" i="1"/>
  <c r="W3" i="1"/>
  <c r="J3" i="1"/>
  <c r="E3" i="1"/>
  <c r="B47" i="39"/>
  <c r="C3" i="1" l="1"/>
  <c r="AC3" i="1" s="1"/>
  <c r="C53" i="36" l="1"/>
  <c r="D53" i="36"/>
  <c r="E53" i="36"/>
  <c r="F53" i="36"/>
  <c r="G53" i="36"/>
  <c r="H4" i="1" s="1"/>
  <c r="H53" i="36"/>
  <c r="I53" i="36"/>
  <c r="J53" i="36"/>
  <c r="K53" i="36"/>
  <c r="L53" i="36"/>
  <c r="M53" i="36"/>
  <c r="N53" i="36"/>
  <c r="O53" i="36"/>
  <c r="P53" i="36"/>
  <c r="Q53" i="36"/>
  <c r="R53" i="36"/>
  <c r="S53" i="36"/>
  <c r="U53" i="36"/>
  <c r="V53" i="36"/>
  <c r="W53" i="36"/>
  <c r="X53" i="36"/>
  <c r="Y53" i="36"/>
  <c r="Z53" i="36"/>
  <c r="AA53" i="36"/>
  <c r="B53" i="36"/>
  <c r="T28" i="36" l="1"/>
  <c r="T53" i="36" s="1"/>
  <c r="Z4" i="1" l="1"/>
  <c r="V4" i="1"/>
  <c r="R4" i="1"/>
  <c r="K4" i="1"/>
  <c r="G4" i="1"/>
  <c r="F4" i="1"/>
  <c r="D4" i="1"/>
  <c r="C4" i="1"/>
  <c r="AC4" i="1" s="1"/>
  <c r="AB4" i="1"/>
  <c r="AA4" i="1"/>
  <c r="Y4" i="1"/>
  <c r="X4" i="1"/>
  <c r="W4" i="1"/>
  <c r="U4" i="1"/>
  <c r="T4" i="1"/>
  <c r="S4" i="1"/>
  <c r="Q4" i="1"/>
  <c r="P4" i="1"/>
  <c r="O4" i="1"/>
  <c r="N4" i="1"/>
  <c r="M4" i="1"/>
  <c r="L4" i="1"/>
  <c r="J4" i="1"/>
  <c r="I4" i="1"/>
  <c r="E4" i="1"/>
  <c r="V17" i="2" l="1"/>
  <c r="G17" i="2"/>
  <c r="E32" i="2" l="1"/>
  <c r="AA32" i="2" l="1"/>
  <c r="Z32" i="2"/>
  <c r="Y32" i="2"/>
  <c r="X32" i="2"/>
  <c r="W32" i="2"/>
  <c r="V32" i="2"/>
  <c r="U32" i="2"/>
  <c r="T32" i="2"/>
  <c r="S32" i="2"/>
  <c r="R32" i="2"/>
  <c r="P32" i="2"/>
  <c r="O32" i="2"/>
  <c r="N32" i="2"/>
  <c r="M32" i="2"/>
  <c r="L32" i="2"/>
  <c r="K32" i="2"/>
  <c r="J32" i="2"/>
  <c r="I32" i="2"/>
  <c r="H32" i="2"/>
  <c r="F32" i="2"/>
  <c r="D32" i="2"/>
  <c r="C32" i="2"/>
  <c r="B32" i="2"/>
  <c r="AA45" i="2" l="1"/>
  <c r="AB5" i="1" s="1"/>
  <c r="Z45" i="2"/>
  <c r="AA5" i="1" s="1"/>
  <c r="W45" i="2"/>
  <c r="X5" i="1" s="1"/>
  <c r="U45" i="2"/>
  <c r="V5" i="1" s="1"/>
  <c r="T45" i="2"/>
  <c r="U5" i="1" s="1"/>
  <c r="P45" i="2"/>
  <c r="Q5" i="1" s="1"/>
  <c r="O45" i="2"/>
  <c r="P5" i="1" s="1"/>
  <c r="N45" i="2"/>
  <c r="O5" i="1" s="1"/>
  <c r="M45" i="2"/>
  <c r="N5" i="1" s="1"/>
  <c r="L45" i="2"/>
  <c r="M5" i="1" s="1"/>
  <c r="I45" i="2"/>
  <c r="J5" i="1" s="1"/>
  <c r="F45" i="2"/>
  <c r="G5" i="1" s="1"/>
  <c r="D45" i="2"/>
  <c r="E5" i="1" s="1"/>
  <c r="C45" i="2"/>
  <c r="D5" i="1" s="1"/>
  <c r="B45" i="2"/>
  <c r="C5" i="1" s="1"/>
  <c r="X45" i="2"/>
  <c r="Y5" i="1" s="1"/>
  <c r="V45" i="2"/>
  <c r="W5" i="1" s="1"/>
  <c r="Q45" i="2"/>
  <c r="R5" i="1" s="1"/>
  <c r="K45" i="2"/>
  <c r="L5" i="1" s="1"/>
  <c r="J45" i="2"/>
  <c r="K5" i="1" s="1"/>
  <c r="H45" i="2"/>
  <c r="I5" i="1" s="1"/>
  <c r="Y45" i="2"/>
  <c r="Z5" i="1" s="1"/>
  <c r="S45" i="2"/>
  <c r="T5" i="1" s="1"/>
  <c r="R45" i="2"/>
  <c r="S5" i="1" s="1"/>
  <c r="G45" i="2" l="1"/>
  <c r="H5" i="1" s="1"/>
  <c r="AC5" i="1" s="1"/>
  <c r="E45" i="2"/>
  <c r="F5" i="1" s="1"/>
  <c r="R8" i="3" l="1"/>
  <c r="G39" i="3"/>
  <c r="G7" i="3"/>
  <c r="V21" i="3" l="1"/>
  <c r="I49" i="3" l="1"/>
  <c r="L49" i="3"/>
  <c r="M49" i="3"/>
  <c r="N49" i="3"/>
  <c r="O49" i="3"/>
  <c r="P49" i="3"/>
  <c r="R49" i="3"/>
  <c r="T49" i="3"/>
  <c r="U49" i="3"/>
  <c r="V49" i="3"/>
  <c r="W49" i="3"/>
  <c r="Z49" i="3"/>
  <c r="AA49" i="3"/>
  <c r="C49" i="3"/>
  <c r="D49" i="3"/>
  <c r="F49" i="3"/>
  <c r="B49" i="3"/>
  <c r="Y20" i="3" l="1"/>
  <c r="Y49" i="3" s="1"/>
  <c r="E20" i="3"/>
  <c r="S20" i="3"/>
  <c r="S49" i="3" s="1"/>
  <c r="X21" i="3"/>
  <c r="X49" i="3" s="1"/>
  <c r="Q21" i="3"/>
  <c r="Q49" i="3" s="1"/>
  <c r="K21" i="3"/>
  <c r="K49" i="3" s="1"/>
  <c r="J21" i="3"/>
  <c r="J49" i="3" s="1"/>
  <c r="H21" i="3"/>
  <c r="H49" i="3" s="1"/>
  <c r="G21" i="3"/>
  <c r="G49" i="3" s="1"/>
  <c r="E21" i="3"/>
  <c r="E49" i="3" l="1"/>
  <c r="T6" i="1" l="1"/>
  <c r="AA6" i="1"/>
  <c r="R43" i="4" l="1"/>
  <c r="Q43" i="4"/>
  <c r="P43" i="4"/>
  <c r="O43" i="4"/>
  <c r="N43" i="4"/>
  <c r="M43" i="4"/>
  <c r="L43" i="4"/>
  <c r="K43" i="4"/>
  <c r="J43" i="4"/>
  <c r="I43" i="4"/>
  <c r="H43" i="4"/>
  <c r="G43" i="4"/>
  <c r="F43" i="4"/>
  <c r="E43" i="4"/>
  <c r="D43" i="4"/>
  <c r="C43" i="4"/>
  <c r="B39" i="5"/>
  <c r="AB6" i="1" l="1"/>
  <c r="Z6" i="1"/>
  <c r="Y6" i="1"/>
  <c r="X6" i="1"/>
  <c r="W6" i="1"/>
  <c r="V6" i="1"/>
  <c r="U6" i="1"/>
  <c r="S6" i="1"/>
  <c r="R6" i="1"/>
  <c r="Q6" i="1"/>
  <c r="P6" i="1"/>
  <c r="O6" i="1"/>
  <c r="N6" i="1"/>
  <c r="M6" i="1"/>
  <c r="L6" i="1"/>
  <c r="K6" i="1"/>
  <c r="J6" i="1"/>
  <c r="I6" i="1"/>
  <c r="H6" i="1"/>
  <c r="G6" i="1"/>
  <c r="F6" i="1"/>
  <c r="E6" i="1"/>
  <c r="D6" i="1"/>
  <c r="AB47" i="6" l="1"/>
  <c r="AB7" i="1" s="1"/>
  <c r="AB9" i="1" s="1"/>
  <c r="AA47" i="6"/>
  <c r="AA7" i="1" s="1"/>
  <c r="AA9" i="1" s="1"/>
  <c r="Z47" i="6"/>
  <c r="Z7" i="1" s="1"/>
  <c r="Z9" i="1" s="1"/>
  <c r="Y47" i="6"/>
  <c r="Y7" i="1" s="1"/>
  <c r="Y9" i="1" s="1"/>
  <c r="X47" i="6"/>
  <c r="X7" i="1" s="1"/>
  <c r="X9" i="1" s="1"/>
  <c r="W47" i="6"/>
  <c r="W7" i="1" s="1"/>
  <c r="W9" i="1" s="1"/>
  <c r="V47" i="6"/>
  <c r="V7" i="1" s="1"/>
  <c r="V9" i="1" s="1"/>
  <c r="U47" i="6"/>
  <c r="U7" i="1" s="1"/>
  <c r="U9" i="1" s="1"/>
  <c r="T47" i="6"/>
  <c r="T7" i="1" s="1"/>
  <c r="T9" i="1" s="1"/>
  <c r="S47" i="6"/>
  <c r="S7" i="1" s="1"/>
  <c r="S9" i="1" s="1"/>
  <c r="R47" i="6"/>
  <c r="R7" i="1" s="1"/>
  <c r="R9" i="1" s="1"/>
  <c r="Q47" i="6"/>
  <c r="Q7" i="1" s="1"/>
  <c r="Q9" i="1" s="1"/>
  <c r="P47" i="6"/>
  <c r="P7" i="1" s="1"/>
  <c r="P9" i="1" s="1"/>
  <c r="O47" i="6"/>
  <c r="O7" i="1" s="1"/>
  <c r="O9" i="1" s="1"/>
  <c r="N47" i="6"/>
  <c r="N7" i="1" s="1"/>
  <c r="N9" i="1" s="1"/>
  <c r="M47" i="6"/>
  <c r="M7" i="1" s="1"/>
  <c r="M9" i="1" s="1"/>
  <c r="L47" i="6"/>
  <c r="L7" i="1" s="1"/>
  <c r="L9" i="1" s="1"/>
  <c r="K47" i="6"/>
  <c r="K7" i="1" s="1"/>
  <c r="K9" i="1" s="1"/>
  <c r="J47" i="6"/>
  <c r="J7" i="1" s="1"/>
  <c r="J9" i="1" s="1"/>
  <c r="I47" i="6"/>
  <c r="I7" i="1" s="1"/>
  <c r="I9" i="1" s="1"/>
  <c r="H47" i="6"/>
  <c r="H7" i="1" s="1"/>
  <c r="H9" i="1" s="1"/>
  <c r="G47" i="6"/>
  <c r="G7" i="1" s="1"/>
  <c r="G9" i="1" s="1"/>
  <c r="F47" i="6"/>
  <c r="F7" i="1" s="1"/>
  <c r="F9" i="1" s="1"/>
  <c r="E47" i="6"/>
  <c r="E7" i="1" s="1"/>
  <c r="E9" i="1" s="1"/>
  <c r="D7" i="1"/>
  <c r="D9" i="1" s="1"/>
  <c r="C47" i="6"/>
  <c r="C7" i="1" s="1"/>
  <c r="AC7" i="1" l="1"/>
  <c r="C6" i="1"/>
  <c r="AC6" i="1" s="1"/>
  <c r="AC9" i="1" l="1"/>
  <c r="C9" i="1"/>
</calcChain>
</file>

<file path=xl/comments1.xml><?xml version="1.0" encoding="utf-8"?>
<comments xmlns="http://schemas.openxmlformats.org/spreadsheetml/2006/main">
  <authors>
    <author>Siobhan Burke-Gallagher (DRCD)</author>
  </authors>
  <commentList>
    <comment ref="A13" authorId="0" shapeId="0">
      <text>
        <r>
          <rPr>
            <b/>
            <sz val="9"/>
            <color indexed="81"/>
            <rFont val="Tahoma"/>
            <family val="2"/>
          </rPr>
          <t>Siobhan Burke-Gallagher (DRCD):</t>
        </r>
        <r>
          <rPr>
            <sz val="9"/>
            <color indexed="81"/>
            <rFont val="Tahoma"/>
            <family val="2"/>
          </rPr>
          <t xml:space="preserve">
LEP 2024 funding issued to LA's on 18 December 2023</t>
        </r>
      </text>
    </comment>
  </commentList>
</comments>
</file>

<file path=xl/comments2.xml><?xml version="1.0" encoding="utf-8"?>
<comments xmlns="http://schemas.openxmlformats.org/spreadsheetml/2006/main">
  <authors>
    <author>Eileen Davey (DRCD)</author>
  </authors>
  <commentList>
    <comment ref="A9" authorId="0" shapeId="0">
      <text>
        <r>
          <rPr>
            <b/>
            <sz val="9"/>
            <color indexed="81"/>
            <rFont val="Tahoma"/>
            <family val="2"/>
          </rPr>
          <t>Eileen Davey (DRCD):</t>
        </r>
        <r>
          <rPr>
            <sz val="9"/>
            <color indexed="81"/>
            <rFont val="Tahoma"/>
            <family val="2"/>
          </rPr>
          <t xml:space="preserve">
Payments (€30,000 annually) are allocated on the basis of these Local Authorities being part of the Atlantic Economic Corridor. The local authorities in the AEC are – Donegal County Council, Leitrim County Council, Sligo County Council, Roscommon   County Council, Mayo County Council, Galway County Council, Galway City Council, Clare County Council, Limerick City and County Council, Kerry County Council.</t>
        </r>
      </text>
    </comment>
  </commentList>
</comments>
</file>

<file path=xl/comments3.xml><?xml version="1.0" encoding="utf-8"?>
<comments xmlns="http://schemas.openxmlformats.org/spreadsheetml/2006/main">
  <authors>
    <author>Eileen Davey (DRCD)</author>
  </authors>
  <commentList>
    <comment ref="A25" authorId="0" shapeId="0">
      <text>
        <r>
          <rPr>
            <b/>
            <sz val="9"/>
            <color indexed="81"/>
            <rFont val="Tahoma"/>
            <family val="2"/>
          </rPr>
          <t>Eileen Davey (DRCD):</t>
        </r>
        <r>
          <rPr>
            <sz val="9"/>
            <color indexed="81"/>
            <rFont val="Tahoma"/>
            <family val="2"/>
          </rPr>
          <t xml:space="preserve">
Updated figure after announcement re 2020 allocations</t>
        </r>
      </text>
    </comment>
    <comment ref="A31" authorId="0" shapeId="0">
      <text>
        <r>
          <rPr>
            <b/>
            <sz val="9"/>
            <color indexed="81"/>
            <rFont val="Tahoma"/>
            <family val="2"/>
          </rPr>
          <t>Eileen Davey (DRCD):</t>
        </r>
        <r>
          <rPr>
            <sz val="9"/>
            <color indexed="81"/>
            <rFont val="Tahoma"/>
            <family val="2"/>
          </rPr>
          <t xml:space="preserve">
Updated figure in Jan after announcement re 2020 T&amp;V SCHEME</t>
        </r>
      </text>
    </comment>
    <comment ref="A38" authorId="0" shapeId="0">
      <text>
        <r>
          <rPr>
            <b/>
            <sz val="9"/>
            <color indexed="81"/>
            <rFont val="Tahoma"/>
            <family val="2"/>
          </rPr>
          <t>Eileen Davey (DRCD):</t>
        </r>
        <r>
          <rPr>
            <sz val="9"/>
            <color indexed="81"/>
            <rFont val="Tahoma"/>
            <family val="2"/>
          </rPr>
          <t xml:space="preserve">
Ferry Services: Inis Bigil, Inis Toirc (Inisturk), Cliara (Clare Island),
Cargo: Inis Toirc &amp; Cliara, Inis Laidhre, Clainis &amp; Colainn Mhór
</t>
        </r>
      </text>
    </comment>
  </commentList>
</comments>
</file>

<file path=xl/sharedStrings.xml><?xml version="1.0" encoding="utf-8"?>
<sst xmlns="http://schemas.openxmlformats.org/spreadsheetml/2006/main" count="5835" uniqueCount="996">
  <si>
    <t xml:space="preserve">2020 County by County Allocations </t>
  </si>
  <si>
    <t>Carlow</t>
  </si>
  <si>
    <t>Cavan</t>
  </si>
  <si>
    <t>Clare</t>
  </si>
  <si>
    <t>Cork</t>
  </si>
  <si>
    <t>Donegal</t>
  </si>
  <si>
    <t>Dublin</t>
  </si>
  <si>
    <t>Galway</t>
  </si>
  <si>
    <t>Kerry</t>
  </si>
  <si>
    <t>Kildare</t>
  </si>
  <si>
    <t>Kilkenny</t>
  </si>
  <si>
    <t>Laois</t>
  </si>
  <si>
    <t>Leitrim</t>
  </si>
  <si>
    <t>Limerick</t>
  </si>
  <si>
    <t>Longford</t>
  </si>
  <si>
    <t>Louth</t>
  </si>
  <si>
    <t>Mayo</t>
  </si>
  <si>
    <t>Meath</t>
  </si>
  <si>
    <t>Monaghan</t>
  </si>
  <si>
    <t>Offaly</t>
  </si>
  <si>
    <t>Roscommon</t>
  </si>
  <si>
    <t>Sligo</t>
  </si>
  <si>
    <t>Tipperary</t>
  </si>
  <si>
    <t>Waterford</t>
  </si>
  <si>
    <t>Westmeath</t>
  </si>
  <si>
    <t>Wexford</t>
  </si>
  <si>
    <t>Wicklow</t>
  </si>
  <si>
    <t>Scheme Name</t>
  </si>
  <si>
    <t>€</t>
  </si>
  <si>
    <t>AEC Officer Payments</t>
  </si>
  <si>
    <t>Broadband connection points(BCP) Capitation Grants T1</t>
  </si>
  <si>
    <t>BCP Capitation Grants T2</t>
  </si>
  <si>
    <t xml:space="preserve">BCP RSP (Retail Service Provided) </t>
  </si>
  <si>
    <t>BCP Thematic Project: e-Health</t>
  </si>
  <si>
    <t xml:space="preserve">Broadband Officer Payments </t>
  </si>
  <si>
    <t>CLÁR</t>
  </si>
  <si>
    <t>Community &amp; Voluntary Covid19 Stability Scheme (DAF Funding / Community Policy Unit)</t>
  </si>
  <si>
    <t xml:space="preserve">Community Enhancement Programme </t>
  </si>
  <si>
    <t>Community Enhancement Programme for Community Centres/Facilities (Government July Stimilus Package)</t>
  </si>
  <si>
    <t>Community Services Programme</t>
  </si>
  <si>
    <t>COVID-19 Emergency Fund</t>
  </si>
  <si>
    <t>COVID-19 Emergency Fund Additional Funding (Dec)</t>
  </si>
  <si>
    <t>Dublin North East Inner City funding and legacy RAPID payments</t>
  </si>
  <si>
    <t>Local Community Development Committee: LCDCs</t>
  </si>
  <si>
    <t>LEADER</t>
  </si>
  <si>
    <t>Libraries Capital Investment Programme</t>
  </si>
  <si>
    <t>Libraries Development</t>
  </si>
  <si>
    <t>Local Improvement Scheme</t>
  </si>
  <si>
    <t>Local/Regional Development Supports - B.4.1 Subhead</t>
  </si>
  <si>
    <t>National Walks Scheme</t>
  </si>
  <si>
    <t>Outdoor Recreation Infrastructure Scheme</t>
  </si>
  <si>
    <t>Public Participation Networks</t>
  </si>
  <si>
    <t xml:space="preserve">Rural Regeneration Fund  </t>
  </si>
  <si>
    <t>SICAP Lots</t>
  </si>
  <si>
    <t xml:space="preserve">Smart Community &amp; Village Pilot Project </t>
  </si>
  <si>
    <t>Social Enterprise -  Funding Buysocial Website</t>
  </si>
  <si>
    <t>Social Enterprise -  Small Capital Grants Scheme</t>
  </si>
  <si>
    <t>Social Enterprise -  Virtual Event Hosting funding</t>
  </si>
  <si>
    <t>Tidy Towns</t>
  </si>
  <si>
    <t>Town and Village Renewal</t>
  </si>
  <si>
    <t>Volunteering B3</t>
  </si>
  <si>
    <t>Volunteering Dormant Accounts</t>
  </si>
  <si>
    <t xml:space="preserve">WiFi4EU </t>
  </si>
  <si>
    <t>Islands Funding Streams Current allocations 2020</t>
  </si>
  <si>
    <t xml:space="preserve">Donegal Ferry Services : See Comment for service details 
</t>
  </si>
  <si>
    <t xml:space="preserve">Cork   Ferry Service: See Comment for service details </t>
  </si>
  <si>
    <t xml:space="preserve">Galway Ferry Service: See Comment for service details </t>
  </si>
  <si>
    <t xml:space="preserve">Mayo Ferry Service: See Comment for service details </t>
  </si>
  <si>
    <t>County Totals 2020</t>
  </si>
  <si>
    <t>Seniors Alert Scheme Participants  *approved participants for the Senior Alerts Scheme since 2015*:</t>
  </si>
  <si>
    <t>BCP Capitation Grants T1</t>
  </si>
  <si>
    <t>Outdoor Recreation Infrastructure Scheme*</t>
  </si>
  <si>
    <t xml:space="preserve">Totals </t>
  </si>
  <si>
    <t>Overall Totals 2020</t>
  </si>
  <si>
    <t>Meals on Wheels Tralee</t>
  </si>
  <si>
    <t>Dunkineely Community Ltd</t>
  </si>
  <si>
    <t>Donegal Women's Centre</t>
  </si>
  <si>
    <t>Planet Youth</t>
  </si>
  <si>
    <t>Killinarden Community Council</t>
  </si>
  <si>
    <t>Athenry Community First Responders</t>
  </si>
  <si>
    <t>Ballinderreen Community Centre</t>
  </si>
  <si>
    <t>Killarney Water Rescue</t>
  </si>
  <si>
    <t>Sligo Cancer Support Centre CLG</t>
  </si>
  <si>
    <t>Abbeyfeale Community Council</t>
  </si>
  <si>
    <t>Family Addiction Support Network</t>
  </si>
  <si>
    <t>Drogheda Community Services Trust</t>
  </si>
  <si>
    <t>Ballyhaunis Community Council CLG</t>
  </si>
  <si>
    <t>Cuan Mhuire CLG</t>
  </si>
  <si>
    <t>Tullycorbet Community Development Association</t>
  </si>
  <si>
    <t>Roscrea Abbey Community Centre Ltd</t>
  </si>
  <si>
    <t>Kplan Community Centre CLG</t>
  </si>
  <si>
    <t>Cancer Support Sanctuary LARCC</t>
  </si>
  <si>
    <t>Milltownpass Community Action Group</t>
  </si>
  <si>
    <t>Transformative Recovery College</t>
  </si>
  <si>
    <t>County</t>
  </si>
  <si>
    <t>Tiglin Challenge</t>
  </si>
  <si>
    <t>Inniscarra Community Centre</t>
  </si>
  <si>
    <t>Mevagh Family Resource Centre</t>
  </si>
  <si>
    <t>Ongar Community Centre CLG</t>
  </si>
  <si>
    <t>Dunmore Community Council</t>
  </si>
  <si>
    <t>Ballinskelligs Community Care</t>
  </si>
  <si>
    <t>Athlacca Community Hall</t>
  </si>
  <si>
    <t>Creative Spark</t>
  </si>
  <si>
    <t>The Red Door Project</t>
  </si>
  <si>
    <t>Enfield Development Group</t>
  </si>
  <si>
    <t>St Olivers Community Centre CLG</t>
  </si>
  <si>
    <t>Corcaghan Community Centre</t>
  </si>
  <si>
    <t>Kilcormac Development Association</t>
  </si>
  <si>
    <t>Dysart Community Centre</t>
  </si>
  <si>
    <t>Barntown Community Centre</t>
  </si>
  <si>
    <t>Irish Sudden Infant Death Association</t>
  </si>
  <si>
    <t>Mid West Simon Community</t>
  </si>
  <si>
    <t>Fighting Blindness</t>
  </si>
  <si>
    <t>Elphin Social Services Ltd</t>
  </si>
  <si>
    <t>Carmha Ireland</t>
  </si>
  <si>
    <t>North Tipperary Hospice Movement</t>
  </si>
  <si>
    <t>Vee Valley Day Care Centre</t>
  </si>
  <si>
    <t>Tramore Community Care - Meals on Wheels</t>
  </si>
  <si>
    <t>Cork Simon Community</t>
  </si>
  <si>
    <t>Serve the City Ireland CLG</t>
  </si>
  <si>
    <t>Rosemount Community Development Group Ltd</t>
  </si>
  <si>
    <t>COVID-19 C&amp;V Stability Scheme</t>
  </si>
  <si>
    <t>Bailieborough Swimming &amp; Leisure Centre CLG</t>
  </si>
  <si>
    <t>Cuan Cavan Cancer Support Group</t>
  </si>
  <si>
    <t>Lisdoonvarna Failte Company Limited By Guarantee</t>
  </si>
  <si>
    <t>Slainte an Chlair Clare Cancer Support</t>
  </si>
  <si>
    <t>Clare Accessible Transport</t>
  </si>
  <si>
    <t>East Clare Community Co-Operative Society Limited</t>
  </si>
  <si>
    <t>Clare Crusaders Ltd</t>
  </si>
  <si>
    <t>Crusheen Community Centre CLG</t>
  </si>
  <si>
    <t>Cloughleigh development Group Limited</t>
  </si>
  <si>
    <t>Irish Guide Dogs for the Blind</t>
  </si>
  <si>
    <t>Ballyphehane Community Association Company Limited By Guarantee</t>
  </si>
  <si>
    <t>Ncbi (National Council For The Blind ) Group</t>
  </si>
  <si>
    <t>Breakthrough Cancer Research</t>
  </si>
  <si>
    <t>St Lukes Charity, Cork, CLG</t>
  </si>
  <si>
    <t>The Social and Health Education Project clg</t>
  </si>
  <si>
    <t>Ballincollig Senior Citizens Club Company Limited By Guarantee</t>
  </si>
  <si>
    <t>Meitheal Mara Cuideachta Faoi Theorainn Ráthaíochta</t>
  </si>
  <si>
    <t>Fermoy Community Resource Centre</t>
  </si>
  <si>
    <t>Macroom Senior Citizens Housing Development Ltd.</t>
  </si>
  <si>
    <t>Active Connections CLG</t>
  </si>
  <si>
    <t>Sli Eile Housing Association CLG</t>
  </si>
  <si>
    <t>Carrigaline Lions Youth Project CLG.</t>
  </si>
  <si>
    <t>Sailing Into Wellness Company Limited By Guarantee</t>
  </si>
  <si>
    <t>Together Razem Centre Ltd</t>
  </si>
  <si>
    <t>Cork New Life Media</t>
  </si>
  <si>
    <t>The Aghada District Community Council Company Limited By Guarantee</t>
  </si>
  <si>
    <t>Schull Community Care</t>
  </si>
  <si>
    <t>Cork Stroke Support Group</t>
  </si>
  <si>
    <t>Cork Blood Bike South Company Limited By Guarantee</t>
  </si>
  <si>
    <t>Inchydoney Inshore Lifeboat Association</t>
  </si>
  <si>
    <t>Glounthaune Community Association</t>
  </si>
  <si>
    <t>The Down Syndrome Centre Cork CLG</t>
  </si>
  <si>
    <t>Comharchumann Forbartha Ghaoth Dobhair Teo</t>
  </si>
  <si>
    <t>Cara House Family Resource Centre Company Limited By Guarantee</t>
  </si>
  <si>
    <t>St.Johnston/Carrigans Resource Group CLG</t>
  </si>
  <si>
    <t>Togra Fiontar &amp; Cultúr Uladh CTR</t>
  </si>
  <si>
    <t>Pobal Eascarrach</t>
  </si>
  <si>
    <t>Inver Community Centre Company Limited By Guarantee</t>
  </si>
  <si>
    <t>Friends of Carndonagh Community Hospice</t>
  </si>
  <si>
    <t>LIFELINE (Inishowen)</t>
  </si>
  <si>
    <t>Ionad Teampall Chróine</t>
  </si>
  <si>
    <t>Foresters Community Hall Company Limited By Guarantee</t>
  </si>
  <si>
    <t>Clonleigh Social Services CLG</t>
  </si>
  <si>
    <t>The Exchange Inishowen CLG</t>
  </si>
  <si>
    <t>Finn Valley Broadcasting Company Limited by Guarantee</t>
  </si>
  <si>
    <t>Carrowmenagh Community Centre Company Limited By Guarantee</t>
  </si>
  <si>
    <t>Access Skills Ireland</t>
  </si>
  <si>
    <t>Comhar Chumann Thoraí Teoranta</t>
  </si>
  <si>
    <t>Insight Inishowen</t>
  </si>
  <si>
    <t>Coiste Halla Naomh Bride</t>
  </si>
  <si>
    <t>Simon Community (Galway)</t>
  </si>
  <si>
    <t>Area Renewal Company Clifden Company Limited By Guarantee</t>
  </si>
  <si>
    <t>AMACH! LGBT+ clg</t>
  </si>
  <si>
    <t>Gort Cancer Support Group CLG</t>
  </si>
  <si>
    <t>Our Lady's Boy's Club Company Limited by Guarantee</t>
  </si>
  <si>
    <t>Galway Teleworking Co-Operative Society Limited</t>
  </si>
  <si>
    <t>Galway Head Injury Support Limited</t>
  </si>
  <si>
    <t>Listowel Community Centre Company Limited By Guarantee</t>
  </si>
  <si>
    <t>Comharchumann Forbartha an Leith Triúigh Teoranta</t>
  </si>
  <si>
    <t>Sneem Resource Centre Ltd</t>
  </si>
  <si>
    <t>Banna Community Rescue Boats Ireland</t>
  </si>
  <si>
    <t>ADAPT Kerry</t>
  </si>
  <si>
    <t>Rahoonane Community Centre Limited</t>
  </si>
  <si>
    <t>Ballybunion Youth Cafe</t>
  </si>
  <si>
    <t>Barretstown</t>
  </si>
  <si>
    <t>Kildare Carers Association Carbury Branch</t>
  </si>
  <si>
    <t>The Thomas Hayes Trust</t>
  </si>
  <si>
    <t>Kilkenny Cancer Support Centre Company Limited by Guarantee</t>
  </si>
  <si>
    <t>Samaritans of Kilkenny and Carlow</t>
  </si>
  <si>
    <t>Twilight Community Group</t>
  </si>
  <si>
    <t>The North Leitrim Womens Resource Group</t>
  </si>
  <si>
    <t>Fenagh Development Company Company Limited By Guarantee</t>
  </si>
  <si>
    <t>GRASP Foundation Company Limited by Guarantee</t>
  </si>
  <si>
    <t>St Gabriel's School and Centre Ltd</t>
  </si>
  <si>
    <t>Limerick Island Community Partners CLG</t>
  </si>
  <si>
    <t>Caherconlish/Caherline Community Council Company Limited By Guarantee</t>
  </si>
  <si>
    <t>Doras Luimni Company Limited By Guarantee</t>
  </si>
  <si>
    <t>Southill Area Centre Company Limited By Guarantee</t>
  </si>
  <si>
    <t>Samaritans of Limerick &amp; Tipperary</t>
  </si>
  <si>
    <t>Hope for People with Autism CLG</t>
  </si>
  <si>
    <t>Narrative 4 CLG</t>
  </si>
  <si>
    <t>The Butterfly Club CLG</t>
  </si>
  <si>
    <t>Broadford community enterprise centre CLG</t>
  </si>
  <si>
    <t>Autism Supporting Diversity Company Limited By Guarantee</t>
  </si>
  <si>
    <t>Garryowen Community Development Committee CLG</t>
  </si>
  <si>
    <t>Clare's Wish Foundation Company Limited by Guarantee</t>
  </si>
  <si>
    <t>Community Crisis Response Team CLG</t>
  </si>
  <si>
    <t>Pallasgreen-Templebraden Community Council</t>
  </si>
  <si>
    <t>Knocklong Development Association CLG</t>
  </si>
  <si>
    <t>Mid West Deaf Association</t>
  </si>
  <si>
    <t>Templemichael Parish Resources Company Limited By Guarantee</t>
  </si>
  <si>
    <t>Dundalk Simon Community</t>
  </si>
  <si>
    <t>SOSAD Ireland Company Limited By Guarantee</t>
  </si>
  <si>
    <t>Dundalk Youth Centre Company Limited By Guarantee</t>
  </si>
  <si>
    <t>Drogheda District Support 4 Older People Limited</t>
  </si>
  <si>
    <t>Dundalk Social Service Council</t>
  </si>
  <si>
    <t>Childhood Cancer Foundation</t>
  </si>
  <si>
    <t>Drogheda River Rescue and Recovery Services</t>
  </si>
  <si>
    <t>West of Ireland Alzheimer Foundation</t>
  </si>
  <si>
    <t>Killala Community Council (Newstart) Company Limited By Guarantee</t>
  </si>
  <si>
    <t>Comharchumann Forbartha Chill tSeadna Teoranta</t>
  </si>
  <si>
    <t>Advanced Recovery Mayo CLG</t>
  </si>
  <si>
    <t>Mayo Mental Health Association CLG</t>
  </si>
  <si>
    <t>Knockmore/Rathduff Economic and Social Development Company</t>
  </si>
  <si>
    <t>Clare Island Community Centre CLG</t>
  </si>
  <si>
    <t>Westport Social Services</t>
  </si>
  <si>
    <t>Empowerment Plus Company Limited By Guarantee</t>
  </si>
  <si>
    <t>Third Age Foundation Company Limited By Guarantee</t>
  </si>
  <si>
    <t>Dunshaughlin Community Centre Company Limited By Guarantee</t>
  </si>
  <si>
    <t>Ability Equine Assisted Therapy Company Limited By Guarantee</t>
  </si>
  <si>
    <t>Dowdstown Counselling Services Company Limited By Guarantee</t>
  </si>
  <si>
    <t>The Down Syndrome Centre North East Company Limited By Guarantee</t>
  </si>
  <si>
    <t>Clones Development Society Limited</t>
  </si>
  <si>
    <t>Corduff Raferagh Community Association CLG</t>
  </si>
  <si>
    <t>Crocus Cancer Support Centre CLG</t>
  </si>
  <si>
    <t>Bawn Area Community Groups Company Limited by Guarantee</t>
  </si>
  <si>
    <t>Cu Chulainn Blood Bikes CLG</t>
  </si>
  <si>
    <t>Doohamlet Community &amp; Resource Centre CLG</t>
  </si>
  <si>
    <t>Dochas Offaly Cancer Support Group</t>
  </si>
  <si>
    <t>Mucklagh Community Development Company Limited By Guarantee</t>
  </si>
  <si>
    <t>Offaly West Enterprise Society Limited</t>
  </si>
  <si>
    <t>Killeigh Community Centre Development Association Company Limite By Guarantee</t>
  </si>
  <si>
    <t>The Melting Pot Community Society Limited</t>
  </si>
  <si>
    <t>Vita House Services clg</t>
  </si>
  <si>
    <t>St. Ronan's Hall Community Company Company Limited By Guarantee</t>
  </si>
  <si>
    <t>Cootehall Community Development Group CLG</t>
  </si>
  <si>
    <t>Moore Community Council</t>
  </si>
  <si>
    <t>Hope Trust</t>
  </si>
  <si>
    <t>North West Simon Community</t>
  </si>
  <si>
    <t>Community of Lough Arrow Social Project Company Limited By Guarantee</t>
  </si>
  <si>
    <t>Saint Michael's Family Centre Company Limited by Guarantee</t>
  </si>
  <si>
    <t>Sligo Samartitans</t>
  </si>
  <si>
    <t>Cappawhite Community Council Limited</t>
  </si>
  <si>
    <t>South Eastern Mountain Rescue Association Company Limited By Guarantee</t>
  </si>
  <si>
    <t>Rosegreen Development Association Company Limited by Guarantee</t>
  </si>
  <si>
    <t>Carrick on Suir Community Resource Centre CLG</t>
  </si>
  <si>
    <t>Day Care Centre For the Elderly Clonmel</t>
  </si>
  <si>
    <t>Fethard and District Day Care Centre CLG</t>
  </si>
  <si>
    <t>Children's Group Link Company Limited By Guarantee</t>
  </si>
  <si>
    <t>Waterford L.E.D.C. Company Limited By Guarantee</t>
  </si>
  <si>
    <t>Samaritans Waterford and South East</t>
  </si>
  <si>
    <t>Carbally Community Development Project</t>
  </si>
  <si>
    <t>Klub Muzik Company Limited By Guarantee</t>
  </si>
  <si>
    <t>Irish Rural Link Co-Operative Society Limited</t>
  </si>
  <si>
    <t>Temporary Emergency Accommodation Mullingar (T.E.A.M) Company Limited by Guarantee</t>
  </si>
  <si>
    <t>Talk To Tom Company Limited By Guarantee</t>
  </si>
  <si>
    <t>Family Life Service Ferns CLG</t>
  </si>
  <si>
    <t>Kilmore Scope</t>
  </si>
  <si>
    <t>Lakers Social And Recreation Club Company Limited By Guarantee</t>
  </si>
  <si>
    <t>Dublin Simon Community</t>
  </si>
  <si>
    <t>Kilnamanagh Family Recreation Centre CLG</t>
  </si>
  <si>
    <t>Belvedere Youth Club Company Limited by Guarantee</t>
  </si>
  <si>
    <t>New Hope Residential Centre Limited</t>
  </si>
  <si>
    <t>Accessible Community Transport Southside</t>
  </si>
  <si>
    <t>Anew Support Services CLG</t>
  </si>
  <si>
    <t>Parslickstown House Management CLG</t>
  </si>
  <si>
    <t>Balbriggan Cancer Support Group</t>
  </si>
  <si>
    <t>Bluebell Community Development Project Limited</t>
  </si>
  <si>
    <t>Northside Counselling Service CLG</t>
  </si>
  <si>
    <t>Dublin Samaritans</t>
  </si>
  <si>
    <t>The Motor Neurone Disease Association</t>
  </si>
  <si>
    <t>DEBRA Ireland</t>
  </si>
  <si>
    <t>Irish Kidney Association CLG</t>
  </si>
  <si>
    <t>Energy Action Company Limited By Guarantee</t>
  </si>
  <si>
    <t>Rutland Centre Designated Activity Company</t>
  </si>
  <si>
    <t>Malta Charities</t>
  </si>
  <si>
    <t>The Multiple Sclerosis Society of Ireland</t>
  </si>
  <si>
    <t>Irish Red Cross Society</t>
  </si>
  <si>
    <t>Irish Heart Foundation (Foras Croi Na H-Eireann)</t>
  </si>
  <si>
    <t>St John Ambulance Ireland Company Limited By Guarantee</t>
  </si>
  <si>
    <t>The Irish Blue Cross</t>
  </si>
  <si>
    <t>ROTHA</t>
  </si>
  <si>
    <t>Diabetes Federation of Ireland</t>
  </si>
  <si>
    <t>Irish Family Planning Association CLG</t>
  </si>
  <si>
    <t>Volunteering Ireland</t>
  </si>
  <si>
    <t>Parkinson's Association Of Ireland</t>
  </si>
  <si>
    <t>The Down Syndrome Centre Company Limited By Guarantee</t>
  </si>
  <si>
    <t>Marie Keating Foundation Ltd</t>
  </si>
  <si>
    <t>National Association for the Deaf</t>
  </si>
  <si>
    <t>Spinal Injuries Ireland</t>
  </si>
  <si>
    <t>The Dublin Rape Crisis Centre</t>
  </si>
  <si>
    <t>Oglaigh Naisiunta na hEireann</t>
  </si>
  <si>
    <t>Dublin Neurological Institute</t>
  </si>
  <si>
    <t>N.C.U. Company Limited By Guarantee</t>
  </si>
  <si>
    <t>Ronald McDonald House Charities (Irl)</t>
  </si>
  <si>
    <t>Dyslexia Association of Ireland</t>
  </si>
  <si>
    <t>Active Retirement Network Ireland</t>
  </si>
  <si>
    <t>Soar Foundation Company Limited by Guarantee</t>
  </si>
  <si>
    <t>Suas Educational Development</t>
  </si>
  <si>
    <t>Suicide Or Survive</t>
  </si>
  <si>
    <t>ARC Cancer Support Centres</t>
  </si>
  <si>
    <t>Immigrant Council of Ireland</t>
  </si>
  <si>
    <t>Young Social Innovators</t>
  </si>
  <si>
    <t>Cherry Orchard Equine Centre Company Limited By Guarantee</t>
  </si>
  <si>
    <t>Trustus we care Ltd.</t>
  </si>
  <si>
    <t>One in Four (Ireland) Limited</t>
  </si>
  <si>
    <t>Free Legal Advice Centres</t>
  </si>
  <si>
    <t>SEDCo Social Enterprise Development Company Company Limited By Guarantee</t>
  </si>
  <si>
    <t>Heart Children Ireland</t>
  </si>
  <si>
    <t>Engaging Dementia</t>
  </si>
  <si>
    <t>A Little Lifetime Foundation</t>
  </si>
  <si>
    <t>Irish Society for Colitis and Crohn's Company Limited By Guarantee</t>
  </si>
  <si>
    <t>Community Action Network</t>
  </si>
  <si>
    <t>The Irish Lung Fibrosis Association CLG</t>
  </si>
  <si>
    <t>Blossom Ireland Community Inclusion</t>
  </si>
  <si>
    <t>Senior Citizens Helpline Company Company Limited by Guarantee</t>
  </si>
  <si>
    <t>Siel Bleu Ireland</t>
  </si>
  <si>
    <t>Children In Hospital Ireland</t>
  </si>
  <si>
    <t>Huntington's Disease Association of Ireland</t>
  </si>
  <si>
    <t>Beacon of Light Counselling Centre</t>
  </si>
  <si>
    <t>NMH Foundation</t>
  </si>
  <si>
    <t>The Irish M.E. Trust CLG</t>
  </si>
  <si>
    <t>CanTeen Ireland</t>
  </si>
  <si>
    <t>Look Good Feel Better Ireland</t>
  </si>
  <si>
    <t>Social Anxiety Ireland</t>
  </si>
  <si>
    <t>Friends of Breastfeeding</t>
  </si>
  <si>
    <t>Gravity Autism Support</t>
  </si>
  <si>
    <t>Partners, Training for Transformation</t>
  </si>
  <si>
    <t>Vasculitis Ireland Awareness</t>
  </si>
  <si>
    <t xml:space="preserve">Programme </t>
  </si>
  <si>
    <t>National Association For Spina Bifida And Hydrocephalus Ireland Company Limited By Guarantee</t>
  </si>
  <si>
    <t xml:space="preserve">2021 County by County Allocations </t>
  </si>
  <si>
    <t>Islands Funding Streams Current allocations 2021</t>
  </si>
  <si>
    <t>Totals 2021</t>
  </si>
  <si>
    <t>Community Enhancement Programme not announced</t>
  </si>
  <si>
    <t xml:space="preserve">Local Improvement Scheme, not announced </t>
  </si>
  <si>
    <t>Town and Village Renewal not announced</t>
  </si>
  <si>
    <t>CLÁR not announced</t>
  </si>
  <si>
    <t>Tidy Towns not announced</t>
  </si>
  <si>
    <t>Public Participation Networks(up to €75k per county</t>
  </si>
  <si>
    <t xml:space="preserve">AEC Officer Payments(30k for LAs part of Atlantic Corridor ) </t>
  </si>
  <si>
    <t>Broadband Officer Payments (€42k per Local Authority)</t>
  </si>
  <si>
    <t>Local Community Development Committee: LCDCs not allocated yet.</t>
  </si>
  <si>
    <t>Overall Totals 2021</t>
  </si>
  <si>
    <t>2021 Allocations</t>
  </si>
  <si>
    <t>Non-Gaeltacht Islands development company funding</t>
  </si>
  <si>
    <t>Comhdháil Oileáin na hÉireann</t>
  </si>
  <si>
    <t>2021 Community Enhancement Programme (launched 10th May)</t>
  </si>
  <si>
    <t>n/a</t>
  </si>
  <si>
    <t>TVRS Streetscape Enhancement Measure</t>
  </si>
  <si>
    <t xml:space="preserve"> LEADER </t>
  </si>
  <si>
    <t>Local Community Development Committees</t>
  </si>
  <si>
    <t>Connected Hubs Call</t>
  </si>
  <si>
    <t xml:space="preserve">Rural Regeneration and Development Fund  </t>
  </si>
  <si>
    <t>Ballycastle Community Hall</t>
  </si>
  <si>
    <t>Digital Innovation Programme</t>
  </si>
  <si>
    <t>Cork ARC Cancer Support House CLG</t>
  </si>
  <si>
    <t>Teach Bhride</t>
  </si>
  <si>
    <t>Rosslare Community Development Association CLG</t>
  </si>
  <si>
    <t>St John's Caring Centre</t>
  </si>
  <si>
    <t>Brainwave  –  The Irish Epilepsy Association</t>
  </si>
  <si>
    <t>Cantalk</t>
  </si>
  <si>
    <t>The Upper Glanmire Community Association Ltd</t>
  </si>
  <si>
    <t>Lixnaw Community Centre Committee</t>
  </si>
  <si>
    <t>Forbairt Pobail Maigh Cuilinn</t>
  </si>
  <si>
    <t>North West Clare Family Resource Centre Company Limited By Guarantee</t>
  </si>
  <si>
    <t>Teen-Turn</t>
  </si>
  <si>
    <t>Granstown Priory Scheme</t>
  </si>
  <si>
    <t>Darrara Muintir Na Tire Community Council LBG</t>
  </si>
  <si>
    <t>Artane Beaumont Family Recreation Centre</t>
  </si>
  <si>
    <t>IGBO Union Cork Ireland</t>
  </si>
  <si>
    <t>Scouting Ireland Services</t>
  </si>
  <si>
    <t xml:space="preserve">Bad Tarrthála Charna &amp; na nOileán </t>
  </si>
  <si>
    <t>North Louth Hospice and Homecare Foundation</t>
  </si>
  <si>
    <t>Corrib Computer Training Company Limited by Guarantee</t>
  </si>
  <si>
    <t>St. Patrick's Gateway CLG</t>
  </si>
  <si>
    <t>Dromcollogher Community Hall</t>
  </si>
  <si>
    <t>Loughglynn Parish Community Centre Limited</t>
  </si>
  <si>
    <t>Union Hall Developement Company Ltd</t>
  </si>
  <si>
    <t>Stradbally Social Services Council Ltd.</t>
  </si>
  <si>
    <t>Kielduff Community Co Operative Society Ltd</t>
  </si>
  <si>
    <t>Caherdaniel Parish Hall Committee</t>
  </si>
  <si>
    <t>Shinrone Development DAC</t>
  </si>
  <si>
    <t>Denn Development Ltd</t>
  </si>
  <si>
    <t>Grange Woodbine Residents Association</t>
  </si>
  <si>
    <t>Ablevision Ireland Company Limited by Guarantee</t>
  </si>
  <si>
    <t>Mealagh Valley Community Alert</t>
  </si>
  <si>
    <t>Bunnoe Community Enterprises CLG</t>
  </si>
  <si>
    <t xml:space="preserve">Dawros community development committee </t>
  </si>
  <si>
    <t>Community Hall Vicarstown</t>
  </si>
  <si>
    <t>Waterford Marine SAR Service CLG</t>
  </si>
  <si>
    <t>Dublin &amp; Wicklow Mountain Rescue Team</t>
  </si>
  <si>
    <t>Lecanvey Community Centre Company</t>
  </si>
  <si>
    <t xml:space="preserve">Killeevan Development Association </t>
  </si>
  <si>
    <t>Midland Drama Schools</t>
  </si>
  <si>
    <t>St Michael's Hall</t>
  </si>
  <si>
    <t>Tallaght Cancer Support Group</t>
  </si>
  <si>
    <t>Castlecomer Enterprise Group Company Limited By Guarantee</t>
  </si>
  <si>
    <t>Cullen Community Centre Ltd</t>
  </si>
  <si>
    <t>Afro in Diaspora Centre</t>
  </si>
  <si>
    <t>Kildysart Hall Committee</t>
  </si>
  <si>
    <t>Palmerstown Community Centre Company Limited By Guarantee</t>
  </si>
  <si>
    <t>Donal Walsh Livelife Foundation</t>
  </si>
  <si>
    <t>East Meath Hospice Association Limited</t>
  </si>
  <si>
    <t>Caltra Community Council</t>
  </si>
  <si>
    <t>Marino &amp; District Community Centre Ltd</t>
  </si>
  <si>
    <t>Sona Sásta Meals on Wheels Company Limited by Guarantee</t>
  </si>
  <si>
    <t>Cork Mental Health Foundation Company Limited by Guarantee</t>
  </si>
  <si>
    <t xml:space="preserve">Cork City Missing Persons Search And Recovery </t>
  </si>
  <si>
    <t>Children's Grief Centre</t>
  </si>
  <si>
    <t>Swilly Mulroy Community Development Project Society Limited</t>
  </si>
  <si>
    <t>Waterford Youth Arts CLG</t>
  </si>
  <si>
    <t>Parke Community Hall CLG</t>
  </si>
  <si>
    <t>Muintir Mhuire Cuideachta Faoi Theorainn Rathaiochta</t>
  </si>
  <si>
    <t>Clones Community Forum Company Limited by Guarantee</t>
  </si>
  <si>
    <t>Ardee Hospice Homecare Company Limited by Guarantee</t>
  </si>
  <si>
    <t>Neuroataxia CLG</t>
  </si>
  <si>
    <t>Durrus and District Community Council</t>
  </si>
  <si>
    <t>Hope</t>
  </si>
  <si>
    <t>Killeshandra Community</t>
  </si>
  <si>
    <t>Drum Community Centre</t>
  </si>
  <si>
    <t>Newmarket Community Centre</t>
  </si>
  <si>
    <t>Limerick City Build (REGEN)</t>
  </si>
  <si>
    <t>Aughrim Community Sports &amp; Leisure Association Company Limited by Guarantee</t>
  </si>
  <si>
    <t>Partry Community Council Limited</t>
  </si>
  <si>
    <t>Broadford Development Association CLG</t>
  </si>
  <si>
    <t xml:space="preserve">Johnstown, Crosspatrick and Galmoy Community First Responders </t>
  </si>
  <si>
    <t>Ardagh Community Centre Association</t>
  </si>
  <si>
    <t>Tabor House Trust Limited</t>
  </si>
  <si>
    <t xml:space="preserve">Sudanese Community Waterford </t>
  </si>
  <si>
    <t>Dublin Aids Alliance Company Limited by Guarantee</t>
  </si>
  <si>
    <t>Athlone and Midland Samaritans</t>
  </si>
  <si>
    <t>Foilmore Community Centre Action Group CLG</t>
  </si>
  <si>
    <t>Down Syndrome Ireland</t>
  </si>
  <si>
    <t>Blackpool Community Co-operative Service Centre LTD</t>
  </si>
  <si>
    <t>Hartstown sports and leisure centre</t>
  </si>
  <si>
    <t>Carrickroe Community Centre company Limited by Guarantee</t>
  </si>
  <si>
    <t>Gaggin Community Association Ltd..</t>
  </si>
  <si>
    <t>East Meath Meals on Wheels</t>
  </si>
  <si>
    <t>Mendicity Institution</t>
  </si>
  <si>
    <t>Knocknaheeny Hollyhill Community Development Initiatives Co Ltd</t>
  </si>
  <si>
    <t>Macroom Senior Citizens Committee</t>
  </si>
  <si>
    <t>Gorthaganny Community Development Company Ltd</t>
  </si>
  <si>
    <t>Killawalla Community Council Ltd.</t>
  </si>
  <si>
    <t>The Cuisle Cancer Support Centre Company Limited By Guarantee</t>
  </si>
  <si>
    <t xml:space="preserve">Killeen Community Council Ltd. </t>
  </si>
  <si>
    <t>Loughgraney Community Development Association Ltd</t>
  </si>
  <si>
    <t xml:space="preserve">Fanad Development Association </t>
  </si>
  <si>
    <t>Clare Crusaders Company Limited by Guarantee</t>
  </si>
  <si>
    <t>Indira Initiative Company Limited by Guarantee</t>
  </si>
  <si>
    <t>Elphin Social Services Company Limited by Guarantee</t>
  </si>
  <si>
    <t>Sphenoid Ireland Company Limited by Guarantee</t>
  </si>
  <si>
    <t>Brain Tumour Ireland (The Ronnie Fehilly Foundation)  Company Limited By Guarantee</t>
  </si>
  <si>
    <t>Croí - The West of Ireland Cardiac and Stroke Foundation Company Limited by Guarantee</t>
  </si>
  <si>
    <t>Tullaghan Development Association Company Limited by Guarantee</t>
  </si>
  <si>
    <t>Ballymacarbry Community Centre Company Limited by Guarantee</t>
  </si>
  <si>
    <t xml:space="preserve">Fight Against Suicide Company Limited by Guarantee </t>
  </si>
  <si>
    <t>The Cavan Centre Company Limited by Guarantee</t>
  </si>
  <si>
    <t>Ciúnas Centre for Complementary Care Company Limited by Guarantee</t>
  </si>
  <si>
    <t>K.A.S.I. Company Limited By Guarantee</t>
  </si>
  <si>
    <t>Seirbihisi Curam Chill Chomain Cuideachta Faoi Theorainn Ráthaíochta</t>
  </si>
  <si>
    <t>Creative Spark Company Limited By Guarantee</t>
  </si>
  <si>
    <t>Quarryvale Community Resource Centre Company Limited By Guarantee</t>
  </si>
  <si>
    <t>The Father Patrick Peyton C.S.C. Memorial Company Company Limited By Guarantee</t>
  </si>
  <si>
    <t>Bee Park Resource Centre Company Limited By Guarantee</t>
  </si>
  <si>
    <t>Dromcollogher And District Respite Care Centre Company Limited By Guarantee</t>
  </si>
  <si>
    <t>Ballybane Community Centre Company Limited By Guarantee</t>
  </si>
  <si>
    <t>Portarlington Community Centre Company Limited By Guarantee</t>
  </si>
  <si>
    <t>Mounttown Community Facility Company Limited By Guarantee</t>
  </si>
  <si>
    <t>Inishturk Community Club Company Limited By Guarantee</t>
  </si>
  <si>
    <t>Ringsend And Irishtown Community Centre Company Limited By Guarantee</t>
  </si>
  <si>
    <t>Newcastlewest &amp; District Community Centre Limited</t>
  </si>
  <si>
    <t>Cong Community Centre Company Limited By Guarantee</t>
  </si>
  <si>
    <t>Glenealy Village Hall (Carnegie Trust) Company Limited By Guarantee</t>
  </si>
  <si>
    <t>Butler Community Centre Company Limited By Guarantee</t>
  </si>
  <si>
    <t>Asperger Syndrome Association of Ireland Company Limited By Guarantee</t>
  </si>
  <si>
    <t>Feakle Community Council</t>
  </si>
  <si>
    <t>Halla Paroiste Cill Chartha</t>
  </si>
  <si>
    <t>Rosbercon Parish Hall and Sports Centre</t>
  </si>
  <si>
    <t>Ray Community Group</t>
  </si>
  <si>
    <t xml:space="preserve">Rockchapel community centre </t>
  </si>
  <si>
    <t>Athy Recreational Community Hall</t>
  </si>
  <si>
    <t>Askeaton-Ballysteen Community Council</t>
  </si>
  <si>
    <t>Meelin Community Hall</t>
  </si>
  <si>
    <t>South Westmeath Employment Education And Training Services Company Limited By Guarantee</t>
  </si>
  <si>
    <t>Connemara Therapeutic Riding Company Limited By Guarantee</t>
  </si>
  <si>
    <t>Tulach na Farraige community hall clg</t>
  </si>
  <si>
    <t>Newport Community First Responders</t>
  </si>
  <si>
    <t>Avoca Community Hall Co. Company Limited By Guarantee</t>
  </si>
  <si>
    <t>Oranmore Community Development Association Company Limited By Guarantee</t>
  </si>
  <si>
    <t>The Templeport Resource Centre Development Company Limited by Guarantee</t>
  </si>
  <si>
    <t>Carriganass Castle CLG</t>
  </si>
  <si>
    <t>Donegal Sounds Community Radio Ltd</t>
  </si>
  <si>
    <t>Fethard Village Hall Limited</t>
  </si>
  <si>
    <t>Castlerahan Community Development Company Limited by Guarantee</t>
  </si>
  <si>
    <t>Miltown Malbay Development Company Limited by Guarantee</t>
  </si>
  <si>
    <t>County Roscommon Womens Network Company Company Limited By Guarantee</t>
  </si>
  <si>
    <t>Lehanemore Community Co-Operative Society Limited</t>
  </si>
  <si>
    <t xml:space="preserve">Jack &amp; Friends Ireland </t>
  </si>
  <si>
    <t>Castleblayney Community Enterprise Company Limited By Guarantee</t>
  </si>
  <si>
    <t>Kerry Cultural and Literary Centre Company Limited By Guarantee</t>
  </si>
  <si>
    <t>Virginia Show Centre Limited</t>
  </si>
  <si>
    <t>Treo Nua Company Limited By Guarantee</t>
  </si>
  <si>
    <t>Curam Clainne Company Limited by Guarantee</t>
  </si>
  <si>
    <t>Tallow Community Centre Company Limited by Guarantee</t>
  </si>
  <si>
    <t>Ballina Community Sports Centre Company Limited By Guarantee</t>
  </si>
  <si>
    <t>Irish Girl Guides Company Limited By Guarantee</t>
  </si>
  <si>
    <t>Clones Erne East Community Sports Facility Management Company Limited By Guarantee</t>
  </si>
  <si>
    <t>CSG Sports Club Company Limited By Guarantee</t>
  </si>
  <si>
    <t>Lisheens House Drop in Centre CLG</t>
  </si>
  <si>
    <t>Saint Ultan's Childcare Project</t>
  </si>
  <si>
    <t>Knockatallon Development Company Company Limited By Guarantee</t>
  </si>
  <si>
    <t>Sunflower Recycling Company Limited By Guarantee</t>
  </si>
  <si>
    <t>Julian Benson CF Foundation</t>
  </si>
  <si>
    <t>Irish United Nations Veterans Association</t>
  </si>
  <si>
    <t>Gurranabraher Parochial Hall Diocese of Cork &amp; Ross</t>
  </si>
  <si>
    <t>Ballyfermot Sports Complex Ltd</t>
  </si>
  <si>
    <t>Cliona's Foundation Company Limited by Guarantee</t>
  </si>
  <si>
    <t>Clár Regional Centre Company Limited By Guarantee</t>
  </si>
  <si>
    <t>Sport Ionad Reiguinach Chorcai CTR</t>
  </si>
  <si>
    <t>Comhar Chuigeal Teoranta</t>
  </si>
  <si>
    <t>BCP Launch Support</t>
  </si>
  <si>
    <t>Seniors Alert Scheme Participants  *approved participants for the Senior Alerts Scheme since 2015*(Stats as at 31 October 2021):</t>
  </si>
  <si>
    <t>Community Activities Fund under Community Enhancement Programme 2021 (launched 11th Nov)</t>
  </si>
  <si>
    <t>Killinkere Development Association</t>
  </si>
  <si>
    <t>BCP Thematic Project</t>
  </si>
  <si>
    <t xml:space="preserve">2022 County by County Allocations </t>
  </si>
  <si>
    <t>Overall Totals 2022</t>
  </si>
  <si>
    <t>BCP support</t>
  </si>
  <si>
    <t>Charity</t>
  </si>
  <si>
    <t>Supports for Carers</t>
  </si>
  <si>
    <t>DRCD</t>
  </si>
  <si>
    <t>Community/Voluntary Organisation</t>
  </si>
  <si>
    <t>Youth Services</t>
  </si>
  <si>
    <t>NGO - Non-Governmental Organisation</t>
  </si>
  <si>
    <t>Services for Ethnic Minority, Traveller and Roma Communities</t>
  </si>
  <si>
    <t>Mental Health Services</t>
  </si>
  <si>
    <t>Health and Illness Support</t>
  </si>
  <si>
    <t>Essential Social Services to disadvantaged communities</t>
  </si>
  <si>
    <t>Provision of space for organisations to provide essential services</t>
  </si>
  <si>
    <t>Adult and continuing education &amp; education supports to disadvantaged communities</t>
  </si>
  <si>
    <t>Disability Services</t>
  </si>
  <si>
    <t>General Well-Being Supports</t>
  </si>
  <si>
    <t>Doohamlet Community Centre </t>
  </si>
  <si>
    <t>Community and Voluntary Organisation</t>
  </si>
  <si>
    <t>Queen of Peace Adventure Youth Club Limited By Guarantee</t>
  </si>
  <si>
    <t>DCYA</t>
  </si>
  <si>
    <t>Social services and supports to disadvantaged individuals and communities</t>
  </si>
  <si>
    <t>Health and Well-being Services</t>
  </si>
  <si>
    <t>Goleen And District Community Council Company Limited By Guarantee</t>
  </si>
  <si>
    <t>Services for Older Persons</t>
  </si>
  <si>
    <t>Riverchapel Community Complex Company Limited by Guarantee</t>
  </si>
  <si>
    <t>Social Enterprise</t>
  </si>
  <si>
    <t>Essential Services for Older People</t>
  </si>
  <si>
    <t>Lauragh Community Centre Company Limited by Guarantee</t>
  </si>
  <si>
    <t>Dunkineely Community Company Limited by Guarantee</t>
  </si>
  <si>
    <t>Adult and continuing education</t>
  </si>
  <si>
    <t>Ennis Road Community First Responders</t>
  </si>
  <si>
    <t>Diadhuit Suicide Prevention Ireland</t>
  </si>
  <si>
    <t xml:space="preserve">Causeway and District Resource, Daycare, Recreational and Social Development CLG </t>
  </si>
  <si>
    <t>DOH</t>
  </si>
  <si>
    <t>West Clare Mental Health Association Company Limited By Guarantee</t>
  </si>
  <si>
    <t>Amicitia Health &amp; Social Care Company Limited By Guarantee</t>
  </si>
  <si>
    <t>Community Development Project (CDP)</t>
  </si>
  <si>
    <t>Ballycastle Community Hall Company Limited By Guarantee</t>
  </si>
  <si>
    <t>Eyeries Community Development Company Limited by Guarantee</t>
  </si>
  <si>
    <t>Mother Tongues, minority and heritage language association Company Limited By Guarantee</t>
  </si>
  <si>
    <t>Family Support Services</t>
  </si>
  <si>
    <t>Tracie Lawlor Trust Foundation Company Limited By Guarantee</t>
  </si>
  <si>
    <t>Dublin South Local Broadcasting Co-operative Society Limited</t>
  </si>
  <si>
    <t>Emergency Relief Services</t>
  </si>
  <si>
    <t>Kilmurry Sport and Social Centre Company Limited By Guarantee</t>
  </si>
  <si>
    <t>Jung Institute for Free Analysis for Children and Adolescents</t>
  </si>
  <si>
    <t>Places of Sanctuary Ireland Company Limited By Guarantee</t>
  </si>
  <si>
    <t>Cosain Company Limited By Guarantee</t>
  </si>
  <si>
    <t>Helpful Steps Company LImited by Guarantee</t>
  </si>
  <si>
    <t>Knockingall Organisation Community Centre CLG</t>
  </si>
  <si>
    <t>Unemployed Supports</t>
  </si>
  <si>
    <t>Whitechurch Community And Youth Centre Company Limited By Guarantee</t>
  </si>
  <si>
    <t xml:space="preserve">Elphin Community Centre Company </t>
  </si>
  <si>
    <t>Cromane Community Council Company Limited by Guarantee</t>
  </si>
  <si>
    <t>Sphenoid Ireland CLG</t>
  </si>
  <si>
    <t>Tramore Cliff and Waterford Mountain Rescue Association</t>
  </si>
  <si>
    <t>Williamstown Development Company Limited By Guarantee</t>
  </si>
  <si>
    <t>Irish Senior Citizens National Parliament Company Limited By Guarantee</t>
  </si>
  <si>
    <t xml:space="preserve">Tullaghan Development Association </t>
  </si>
  <si>
    <t>Christ the King Day Centre Company Limited By Guarantee</t>
  </si>
  <si>
    <t>Cdp Na Rosann Cuideachta Faoi Theorainn Rathaiochta</t>
  </si>
  <si>
    <t>Private Enterprise</t>
  </si>
  <si>
    <t>Blood Bike Leinster</t>
  </si>
  <si>
    <t>St Michaels Cloonacool (Community) Centre CLG</t>
  </si>
  <si>
    <t>County Donegal Railway Restoration Company Limited By Guarantee</t>
  </si>
  <si>
    <t>An Sanctóir Company Limited by Guarantee</t>
  </si>
  <si>
    <t>East Coast Samaritans</t>
  </si>
  <si>
    <t>Ionad Pobail Chill Chiarain Cuideachta Faoi Theorainn Rathaiocht</t>
  </si>
  <si>
    <t>Addiction Support</t>
  </si>
  <si>
    <t>Ballindine Community Centre Ltd.</t>
  </si>
  <si>
    <t>Bere Island Old School Heritage Complex Company Limited By Guarantee</t>
  </si>
  <si>
    <t>Finglas Youth Resource Centre Company Limited By Guarantee</t>
  </si>
  <si>
    <t>Muff Community Development</t>
  </si>
  <si>
    <t>Keel Community Council Company Limited by Guarantee</t>
  </si>
  <si>
    <t>Charleville Incubation Units Company Limited By Guarantee</t>
  </si>
  <si>
    <t>Education support for disadvantaged communities</t>
  </si>
  <si>
    <t>No Barriers Foundation Company Limited By Guarantee</t>
  </si>
  <si>
    <t>Kildysart Community Focus Company Limited By Guarantee</t>
  </si>
  <si>
    <t>Caherdaniel Community Care Company Limited by Guarantee</t>
  </si>
  <si>
    <t>Barnesmore Community Development Association Company Limited By Guarantee</t>
  </si>
  <si>
    <t>Foodshare Kerry Company Limited By Guarantee</t>
  </si>
  <si>
    <t>Domestic Abuse Services</t>
  </si>
  <si>
    <t>St Michaels Regional Community Development Company Limited by Guarantee</t>
  </si>
  <si>
    <t>West Offaly Training Company Limited By Guarantee</t>
  </si>
  <si>
    <t>Clare Suicide Bereavement Support</t>
  </si>
  <si>
    <t>Claremorris Community Radio Company Limited By Guarantee</t>
  </si>
  <si>
    <t>Castlerahan Community Development Ltd</t>
  </si>
  <si>
    <t xml:space="preserve">Ballybrown Clarina Community </t>
  </si>
  <si>
    <t xml:space="preserve">Ballycommon Tele Work and Training Centre </t>
  </si>
  <si>
    <t>Homelessness Services</t>
  </si>
  <si>
    <t>Helplink Support Services Company Limited By Guarantee</t>
  </si>
  <si>
    <t>Breffni Community Development Company Limited By Guarantee</t>
  </si>
  <si>
    <t>Abbeyleix Heritage Company Limited By Guarantee</t>
  </si>
  <si>
    <t>Feed Cork Food Bank</t>
  </si>
  <si>
    <t>Inishbofin Community Services Programme Co. Company Limited By Guarantee</t>
  </si>
  <si>
    <t>Knocknamanagh Company Limited By Guarantee</t>
  </si>
  <si>
    <t>Dublin 15 Community Broadcasting Co-operative Society Limited</t>
  </si>
  <si>
    <t>Killinarden Family Resource Centre Company Limited By Guarantee</t>
  </si>
  <si>
    <t>Moy Valley Community Services Company Limited By Guarantee</t>
  </si>
  <si>
    <t>Cairde Le Cheile Committee Company Limited By Guarantee</t>
  </si>
  <si>
    <t>Kinsale Youth Support Services Company Limited by Guarantee</t>
  </si>
  <si>
    <t>Allihies Community Centre CLG</t>
  </si>
  <si>
    <t>I.R.D. Foilmore Kells Company Limited By Guarantee</t>
  </si>
  <si>
    <t>Residential Care Centres</t>
  </si>
  <si>
    <t>Skreen Dromard Development Company Limited By Guarantee</t>
  </si>
  <si>
    <t>Aghabog Development Association Company Limited By Guarantee</t>
  </si>
  <si>
    <t xml:space="preserve">Cooley Complex Company </t>
  </si>
  <si>
    <t>Dress for Success Cork CLG</t>
  </si>
  <si>
    <t>Ballycanew-Ballyoughter Community Development Association Company Limited By Guarantee</t>
  </si>
  <si>
    <t>Mohill Community Development Association Company Limited By Guarantee</t>
  </si>
  <si>
    <t>Camp Community Council Ltd</t>
  </si>
  <si>
    <t xml:space="preserve">ABAILE Autism Support Company </t>
  </si>
  <si>
    <t>Milford &amp; District Resource Company Limited By Guarantee</t>
  </si>
  <si>
    <t>Cobh Family Resource Centre Company Limited By Guarantee</t>
  </si>
  <si>
    <t>Irish Haemochromatosis Association Company Limited By Guarantee</t>
  </si>
  <si>
    <t>Martin Hospital, Portlaw, (Incorporated)</t>
  </si>
  <si>
    <t>Pobail Le Chéile CDP</t>
  </si>
  <si>
    <t>Spafield Family Resource Centre Company Limited By Guarantee</t>
  </si>
  <si>
    <t>Southwest Counselling Centre Company Limited By Guarantee</t>
  </si>
  <si>
    <t>Kilmuckridge Memorial Hall Community Enterprise CLG</t>
  </si>
  <si>
    <t>St.Vincents Day Care Centre.</t>
  </si>
  <si>
    <t>Genesis Psychotherapy &amp; Family Therapy Service Company Limited By Guarantee</t>
  </si>
  <si>
    <t>It's Good to Talk Counselling Psychotherapy Support Services Westmeath CLG</t>
  </si>
  <si>
    <t>ABAILE Autism Support Company Limited By Guarantee</t>
  </si>
  <si>
    <t>Crossmolina Community Council Company Limited By Guarantee</t>
  </si>
  <si>
    <t>P.A.T.H. Portlaoise Action To Homelessness Company Limited By Guarantee</t>
  </si>
  <si>
    <t>Colgan Community &amp; Resource Centre Company Limited By Guarantee</t>
  </si>
  <si>
    <t>The Web Project Company Limited By Guarantee</t>
  </si>
  <si>
    <t>Drimarone Development Company Limited By Guarantee</t>
  </si>
  <si>
    <t>Killinarden Community Council Company Limited By Guarantee</t>
  </si>
  <si>
    <t>Mullingar Recycling Resource Centre Company Limited By Guarantee</t>
  </si>
  <si>
    <t>CAMCAS (Ballyconnell) Company Limited By Guarantee</t>
  </si>
  <si>
    <t>Place4U Company Limited By Guarantee</t>
  </si>
  <si>
    <t>The Hub Kiltegan Community Company Limited by Guarantee</t>
  </si>
  <si>
    <t xml:space="preserve">Rosslare Community Development Association </t>
  </si>
  <si>
    <t>West And South Offaly Community Network Company Limited By Guarantee</t>
  </si>
  <si>
    <t>Mullingar Homecare Services Company Limited By Guarantee</t>
  </si>
  <si>
    <t>Glendalough &amp; District Development Association Company Limited By Guarantee</t>
  </si>
  <si>
    <t>Access IT Company Limited By Guarantee</t>
  </si>
  <si>
    <t>RosFM Community Radio</t>
  </si>
  <si>
    <t>Ballymacarbry Community Centre Ltd</t>
  </si>
  <si>
    <t>St Joseph's Community Association Company Limited By Guarantee</t>
  </si>
  <si>
    <t>Lifford/Clonleigh Resource Centre</t>
  </si>
  <si>
    <t>Bundoran Community Development Company Limited By Guarantee</t>
  </si>
  <si>
    <t>Cooley Complex Company Limited By Guarantee</t>
  </si>
  <si>
    <t>Ballyduff Muintir Na Tire Community Services Company Limited By Guarantee</t>
  </si>
  <si>
    <t>Feed Our Homeless</t>
  </si>
  <si>
    <t>Its Good To Talk Counselling Psychotherapy Support Services CLG</t>
  </si>
  <si>
    <t>St. Mary's Edgeworthstown Community Campus Company Limited by Guarantee</t>
  </si>
  <si>
    <t xml:space="preserve">Newbridge and Kildare Samaritans </t>
  </si>
  <si>
    <t>Comharchumann  Forbartha &amp; Fostaíocht Árainn Mhór Teoranta</t>
  </si>
  <si>
    <t>Mercy Law Resource Centre Company Limited By Guarantee</t>
  </si>
  <si>
    <t>The Crann Support Group Company Limited by Guarantee</t>
  </si>
  <si>
    <t>Women's Community Projects (Mullingar) Association Company Limited By Guarantee</t>
  </si>
  <si>
    <t>The Athenry Community Council Trust Company Limited By Guarantee</t>
  </si>
  <si>
    <t>Patrickswell Community Council Company Limited By Guarantee</t>
  </si>
  <si>
    <t>Banada Abbey Hall Development Company Limited by Guarantee</t>
  </si>
  <si>
    <t>Castleblayney Care Housing Association Company Limited By Guarantee</t>
  </si>
  <si>
    <t>1428 Active Retirement Club Company Limited By Guarantee</t>
  </si>
  <si>
    <t>Ciúnas Centre</t>
  </si>
  <si>
    <t>Kells People's Resource Centre Company Limited By Guarantee</t>
  </si>
  <si>
    <t>Mobile IT Company Limited By Guarantee</t>
  </si>
  <si>
    <t>Tallow Enterprise Group Company Limited By Guarantee</t>
  </si>
  <si>
    <t>LGBT+ Support Services</t>
  </si>
  <si>
    <t>Cork Cancer Care Centre</t>
  </si>
  <si>
    <t>Sligo Northside Community Partnership Company Limited By Guarantee</t>
  </si>
  <si>
    <t>Meath Women's Aid Housing Association Company Limited by Guarantee</t>
  </si>
  <si>
    <t>Mahon Family Resource Centre Company Limited By Guarantee</t>
  </si>
  <si>
    <t>Ballygar and Districts (Ballygar,Newbridge,Toghergar) Company Company Limited By Guarantee</t>
  </si>
  <si>
    <t>Athlone Community Radio Company Limited By Guarantee</t>
  </si>
  <si>
    <t>Rialto Development Association Company Limited By Guarantee</t>
  </si>
  <si>
    <t>Kingswood Community &amp; Leisure Centre</t>
  </si>
  <si>
    <t>Local Development Company/Partnership</t>
  </si>
  <si>
    <t xml:space="preserve">Indira Initiative CLG </t>
  </si>
  <si>
    <t xml:space="preserve">County Longford Hospice Homecare CLG </t>
  </si>
  <si>
    <t>Cumann Na Daoine Aontaithe Cuideachta Faoi Theorainn Ráthaíochta</t>
  </si>
  <si>
    <t>Aspen Counselling Services (Lucan) Company Limited By Guarantee</t>
  </si>
  <si>
    <t>South East Community Training &amp; Education Centre Company Limited By Guarantee</t>
  </si>
  <si>
    <t>Claremorris Social &amp; Family Centre Company Limited By Guarantee</t>
  </si>
  <si>
    <t>Malin Head Community Association Company Limited By Guarantee</t>
  </si>
  <si>
    <t xml:space="preserve">Mayo Cancer Support Association </t>
  </si>
  <si>
    <t>Comhlacht Forbartha an Tearmainn Cuideachta Faoi Theorainn Ráthaíochta</t>
  </si>
  <si>
    <t>Sliabh-Ardagh Rural Development Company Limited By Guarantee</t>
  </si>
  <si>
    <t>Omeath District Development Company Limited By Guarantee</t>
  </si>
  <si>
    <t>Skibbereen Sports and Fitness Centre</t>
  </si>
  <si>
    <t>Lusk Community Council Company Limited By Guarantee</t>
  </si>
  <si>
    <t>WLCR FM Company Limited By Guarantee</t>
  </si>
  <si>
    <t xml:space="preserve">Corduff Community Resource Centre CLG </t>
  </si>
  <si>
    <t>Wexford Rape &amp; Sexual Abuse Support Services Designated Activity Company</t>
  </si>
  <si>
    <t>Sexual Assaults Support Services</t>
  </si>
  <si>
    <t>Falcarragh Development Association (Coiste Forbartha an Fhalcarraigh)</t>
  </si>
  <si>
    <t>St. Clare's Hospitality - Food Kitchen Company Limited by Guarantee</t>
  </si>
  <si>
    <t>Coiste Forbartha Dhobair Cuideachta Faoi Theorainn Ráthaíochta</t>
  </si>
  <si>
    <t>Pobail Pairtiocht Iar Dheisceart Dhun Na Ngall Cuideachta Faoi Theorainn Ráthaíochta</t>
  </si>
  <si>
    <t>Baldoyle Forum Company Limited by Guarantee</t>
  </si>
  <si>
    <t>Tipperary Community Council Company Limited By Guarantee</t>
  </si>
  <si>
    <t>Hillview Community Resource Centre Company Limited By Guarantee</t>
  </si>
  <si>
    <t>Westside Resource Centre Company Limited By Guarantee</t>
  </si>
  <si>
    <t>Craol Community Radio Forum of Ireland Society Limited</t>
  </si>
  <si>
    <t>Ait na nDaoine Cuideachta Faoi Theorainn Ráthaíochta</t>
  </si>
  <si>
    <t>Dundalk Media Centre Company Limited By Guarantee</t>
  </si>
  <si>
    <t>Tyrrelstown Community Centre Company Limited By Guarantee</t>
  </si>
  <si>
    <t>Phoenix Centre Carrickmacross Company Limited By Guarantee</t>
  </si>
  <si>
    <t>Walkinstown Green Social Enterprises Limited</t>
  </si>
  <si>
    <t>Connemara Community Radio Company Limited By Guarantee</t>
  </si>
  <si>
    <t>North Offaly Community Development Network Company Limited By Guarantee</t>
  </si>
  <si>
    <t>The Father Patrick Peyton C.S.C. Memorial Company Limited By Guarantee</t>
  </si>
  <si>
    <t>Stephenstown Pond Trust Company Limited By Guarantee</t>
  </si>
  <si>
    <t>Irish Children's Arthritis Network Company Limited by Guarantee</t>
  </si>
  <si>
    <t>Muintir a' Chorrain Teo</t>
  </si>
  <si>
    <t>Blood Bike East Company Limited by Guarantee</t>
  </si>
  <si>
    <t>Health and Wellbeing Services</t>
  </si>
  <si>
    <t>Donegal Family Resource Centre Company Limited By Guarantee</t>
  </si>
  <si>
    <t>Youghal Communications Company Limited By Guarantee</t>
  </si>
  <si>
    <t>Ballycommon Tele Work and Training Centre Company Limited By Guarantee</t>
  </si>
  <si>
    <t>Truagh Development Association Company Limited By Guarantee</t>
  </si>
  <si>
    <t>Mayo Cancer Support Association T/A Rock Rose House</t>
  </si>
  <si>
    <t>Adult and Children Hospice Services</t>
  </si>
  <si>
    <t>Farranree Community Association Company Limited by Guarantee</t>
  </si>
  <si>
    <t>Living Life Voluntary Counselling Centre Company Limited By Guarantee</t>
  </si>
  <si>
    <t>Friends of the Elderly Ireland (Little Brothers) Ltd</t>
  </si>
  <si>
    <t>Kerry Rape &amp; Sexual Abuse Centre Company Limited By Guarantee</t>
  </si>
  <si>
    <t>Drumsna Development Association Company Limited By Guarantee</t>
  </si>
  <si>
    <t>Ballinasloe Social Services Company Limited By Guarantee</t>
  </si>
  <si>
    <t>Comhchoiste Ghaeltachtai Chiarrai Theas Cuideachta Faoi Theorainn Ráthaíochta</t>
  </si>
  <si>
    <t>Greencastle Community Development Company Company Limited By Guarantee</t>
  </si>
  <si>
    <t>Education Support for disadvantaged communities</t>
  </si>
  <si>
    <t>Galway Autism Partnership Company Limited By Guarantee</t>
  </si>
  <si>
    <t>Kilmovee Community Housing Company Limited By Guarantee</t>
  </si>
  <si>
    <t>Kilkenny Community Communications Co-Operative Society Limited</t>
  </si>
  <si>
    <t>Muirhevnamor Community Council Company Limited By Guarantee</t>
  </si>
  <si>
    <t>Clare Haven Services Company Limited By Guarantee</t>
  </si>
  <si>
    <t>Family Life Services t/a The Family Centre</t>
  </si>
  <si>
    <t>Brain Tumour Ireland (The Ronnie Fehilly Foundation)   CLG</t>
  </si>
  <si>
    <t>Dublin Public Service Radio Association Company Limited by Guarantee</t>
  </si>
  <si>
    <t>Community Radio Castlebar F.M. Company Limited By Guarantee</t>
  </si>
  <si>
    <t>Cashel &amp; District Social Services Company Limited by Guarantee</t>
  </si>
  <si>
    <t>Tearmann Eanna Cuideachta Faoi Theorainn Ráthaíochta</t>
  </si>
  <si>
    <t>Blakestown Community Resource Centre Company Limited By Guarantee</t>
  </si>
  <si>
    <t>Residential Care Services</t>
  </si>
  <si>
    <t>The Community Enterprise Society Company Limited By Guarantee</t>
  </si>
  <si>
    <t>Killucan Area Services Company Limited By Guarantee</t>
  </si>
  <si>
    <t>Comhairle Ceantair na n-Oileán Cuideachta Faoi Theorainn Rathaiochta</t>
  </si>
  <si>
    <t xml:space="preserve">The Heart of Variety (Ireland) CLG </t>
  </si>
  <si>
    <t>Tuam Cancer Care Company Limited by Guarantee</t>
  </si>
  <si>
    <t>Support for Carers</t>
  </si>
  <si>
    <t>Cork Deaf Enterprises Company Limited By Guarantee</t>
  </si>
  <si>
    <t>Walkinstown Greenhills Resource Centre Company Limited By Guarantee</t>
  </si>
  <si>
    <t>Turn2Me Company Limited by Guarantee</t>
  </si>
  <si>
    <t>Eist Cancer Support Centre Carlow Company Limited By Guarantee</t>
  </si>
  <si>
    <t>St. Marys Youth Centre Company Limited By Guarantee</t>
  </si>
  <si>
    <t>Is Maith É an Caint Cuideachta Faoi Theorainn Ráthaíochta</t>
  </si>
  <si>
    <t>St Brigids Youth and Community Co-op Society Limited</t>
  </si>
  <si>
    <t>Act For Meningitis Company Limited By Guarantee</t>
  </si>
  <si>
    <t>Finn Valley A.C. Limited</t>
  </si>
  <si>
    <t>Moy Innovations Company Limited By Guarantee</t>
  </si>
  <si>
    <t>Gleann Fhinne Cuideachta Faoi Theorainn Ráthaíochta</t>
  </si>
  <si>
    <t>Quarryvale Community And Youth Centre Company Limited By Guarantee</t>
  </si>
  <si>
    <t>Claregalway &amp; District Day Care Centre Company Limited By Guarantee</t>
  </si>
  <si>
    <t>Kilbride Community Centre Company Limited By Guarantee</t>
  </si>
  <si>
    <t>Ionad Na nDaoine An tShlanaitheora Cuideachta Faoi Theorainn Ráthaíochta</t>
  </si>
  <si>
    <t xml:space="preserve">Galway Rape Crisis Centre </t>
  </si>
  <si>
    <t>Tullow Day Care Centre Company Limited By Guarantee</t>
  </si>
  <si>
    <t xml:space="preserve">Laois Youth Services CLG trading as Youth Work Ireland Laois </t>
  </si>
  <si>
    <t>Masquerade Ball Rainbow Club Company Limited by Guarantee</t>
  </si>
  <si>
    <t>Ballyheigue Social Economy Enterprises Company Limited By Guarantee</t>
  </si>
  <si>
    <t>Bluestack Special Needs Foundation Company Limited By Guarantee</t>
  </si>
  <si>
    <t>Mulhuddart Community Centre Company Limited By Guarantee</t>
  </si>
  <si>
    <t>Sligo Centre For Independent Living Company Limited By Guarantee</t>
  </si>
  <si>
    <t>Lárionad Acmhainní Nádúrtha Cuideachta Faoi Theorainn Ráthaíochta</t>
  </si>
  <si>
    <t>The Guild of The Little Flower Company Limited By Guarantee</t>
  </si>
  <si>
    <t>Hospital Family Resource Centre Company Limited By Guarantee</t>
  </si>
  <si>
    <t>Knocknagoshel Over 55's Social Club and Women's Group CLG</t>
  </si>
  <si>
    <t>Old Coolattin Country Company Limited By Guarantee</t>
  </si>
  <si>
    <t>Ballyduff Family &amp; Community Support Forum Company Limited By Guarantee</t>
  </si>
  <si>
    <t>Traveller Equine Youth Initiative, Fettercairn Youth Horse Project Company Limited By Guarantee</t>
  </si>
  <si>
    <t>Senior Citizens Concern Company Limited By Guarantee</t>
  </si>
  <si>
    <t>Hand in Hand Company Limited By Guarantee</t>
  </si>
  <si>
    <t xml:space="preserve">St. Lazerian's House Company </t>
  </si>
  <si>
    <t>Donoughmore Community Centre Company Limited by Guarantee</t>
  </si>
  <si>
    <t>St. Ita's Voluntary Housing Association and Day-Care Centre Company Limited by Guarantee</t>
  </si>
  <si>
    <t>Sheltered Housing</t>
  </si>
  <si>
    <t>Ark Housing Association Company Limited by Guarantee</t>
  </si>
  <si>
    <t>Longford Warmer Homes Company Limited By Guarantee</t>
  </si>
  <si>
    <t>My Canine Companion Company Limited By Guarantee</t>
  </si>
  <si>
    <t>Dundalk Counselling Centre Company Limited by Guarantee</t>
  </si>
  <si>
    <t>Castlebar Social Services Company Limited By Guarantee</t>
  </si>
  <si>
    <t>Carnew Community Care Company Limited by Guarantee</t>
  </si>
  <si>
    <t>Dolmen Rainbows Company Limited By Guarantee</t>
  </si>
  <si>
    <t>Learning Hub Limerick Company Limited By Guarantee</t>
  </si>
  <si>
    <t>Baile Mhuire Company Limited by Guarantee</t>
  </si>
  <si>
    <t>Lus Na Gréine Family Resource Centre Company Limited By Guarantee</t>
  </si>
  <si>
    <t>Sport Against Racism (Ireland) Company Limited By Guarantee</t>
  </si>
  <si>
    <t>Cork Counselling Services Company Limited By Guarantee</t>
  </si>
  <si>
    <t>Coolock Development Council Company Limited By Guarantee</t>
  </si>
  <si>
    <t>Mount Carmel Community Trust Company Limited by Guarantee</t>
  </si>
  <si>
    <t>Huntstown Family Resource Centre Company Limited By Guarantee</t>
  </si>
  <si>
    <t>St. Lazerian's House Company Limited by Guarantee</t>
  </si>
  <si>
    <t>Coeliac Society of Ireland Company Limited by Guarantee</t>
  </si>
  <si>
    <t>Other-Sports and Recreation</t>
  </si>
  <si>
    <t>St Josephs Community Centre Company Limited By Guarantee</t>
  </si>
  <si>
    <t>Ballyroan Community And Youth Centre Company Limited By Guarantee</t>
  </si>
  <si>
    <t>Castleknock Community Centre Association Limited</t>
  </si>
  <si>
    <t>Anam Cara Parental And Sibling Bereavement Support Company Limited By Guarantee</t>
  </si>
  <si>
    <t>The Organic Centre Company Limited By Guarantee</t>
  </si>
  <si>
    <t>Irish Men's Sheds Association Company Limited By Guarantee</t>
  </si>
  <si>
    <t>Listowel Family Resource Centre Company Limited By Guarantee</t>
  </si>
  <si>
    <t>Purple House Cancer Support Centre Company Limited By Guarantee</t>
  </si>
  <si>
    <t>St Fiacc's House</t>
  </si>
  <si>
    <t>Recovery Haven Kerry Company Limited by Guarantee</t>
  </si>
  <si>
    <t xml:space="preserve">The Cavan Centre </t>
  </si>
  <si>
    <t>Employment Development and Information Centre Longford</t>
  </si>
  <si>
    <t>Solas After-School Project Company Limited By Guarantee</t>
  </si>
  <si>
    <t xml:space="preserve">East Galway &amp; Midlands Cancer Support CLG </t>
  </si>
  <si>
    <t xml:space="preserve">Fight Against Suicide CLG </t>
  </si>
  <si>
    <t>Irish dogs for the Disabled Company Limited by Guarantee</t>
  </si>
  <si>
    <t>Simon Community (South East)</t>
  </si>
  <si>
    <t>St. Colman's Care Centre Company Limited By Guarantee</t>
  </si>
  <si>
    <t xml:space="preserve">Darndale-Belcamp Village Centre Company </t>
  </si>
  <si>
    <t>The Desmond Ability Resource Complex Company Limited By Guarantee</t>
  </si>
  <si>
    <t>Carrigaline Community Association Company Limited By Guarantee</t>
  </si>
  <si>
    <t>Navan Travellers Workshops Company Limited By Guarantee</t>
  </si>
  <si>
    <t>Drumgoon Community Centre Co-Operative Society Limited</t>
  </si>
  <si>
    <t>The Glen Resource Centre</t>
  </si>
  <si>
    <t xml:space="preserve">Leave No Trace Ireland </t>
  </si>
  <si>
    <t>Ballyfermot Resource Centre Company Limited By Guarantee</t>
  </si>
  <si>
    <t>Inishturk Community Club</t>
  </si>
  <si>
    <t>Deaf Village Ireland Company Limited By Guarantee</t>
  </si>
  <si>
    <t xml:space="preserve">Cork ARC Cancer Support House </t>
  </si>
  <si>
    <t>South Meath Social Economy Company Limited By Guarantee</t>
  </si>
  <si>
    <t>Action Community &amp; Enterprise Company Limited by Guarantee</t>
  </si>
  <si>
    <t>Statutory - Health</t>
  </si>
  <si>
    <t>Kilmore Quay Community Development Association Company Limited By Guarantee</t>
  </si>
  <si>
    <t>National LGBT Federation Company Limited By Guarantee</t>
  </si>
  <si>
    <t>Croom Community Development Association Company Limited By Guarantee</t>
  </si>
  <si>
    <t>Clarecare Company Limited By Guarantee</t>
  </si>
  <si>
    <t>Mayo Abbey Parish Community Development Company Limited By Guarantee</t>
  </si>
  <si>
    <t>Spraoi Agus Spórt Family Centre Company Limited By Guarantee</t>
  </si>
  <si>
    <t>Foxford Sports &amp; Leisure Centre Company Limited By Guarantee</t>
  </si>
  <si>
    <t>South Inner-City Community Development Association Company Limited By Guarantee</t>
  </si>
  <si>
    <t>Lucan Disability Action Group Company Limited By Guarantee</t>
  </si>
  <si>
    <t>Speedpak Company Limited By Guarantee</t>
  </si>
  <si>
    <t>Galway Traveller Movement Company Limited By Guarantee</t>
  </si>
  <si>
    <t>Our Lady of Lourdes Community Services Group Company Limited By Guarantee</t>
  </si>
  <si>
    <t>The Social Action Group Rathmore Company Limited By Guarantee</t>
  </si>
  <si>
    <t>Ballyfermot Community Civic Centre Social Economy Company Limited By Guarantee</t>
  </si>
  <si>
    <t>The Employment Development and Information Centre (Longford) Company Limited By Guarantee</t>
  </si>
  <si>
    <t>Donabate Portrane Community Centre Company Limited By Guarantee</t>
  </si>
  <si>
    <t>The Glen Resource Centre Company Limited By Guarantee</t>
  </si>
  <si>
    <t>Killorglin Family Resource Centre Company Limited By Guarantee</t>
  </si>
  <si>
    <t>Hope Cancer Support Centre Company Limited By Guarantee</t>
  </si>
  <si>
    <t>The Gary Kelly (Drogheda) Cancer Support Centre Company Limited by Guarantee</t>
  </si>
  <si>
    <t>The HeartBeat Trust Company Limited By Guarantee</t>
  </si>
  <si>
    <t>Obair Newmarket-On-Fergus Company Limited By Guarantee</t>
  </si>
  <si>
    <t>Gaisce – Gradam an Uachatarain – The President's Award</t>
  </si>
  <si>
    <t>Kilcannon Industries Company Limited By Guarantee</t>
  </si>
  <si>
    <t>North Inner City Homeless Ltd T/A Inner City Helping Homeless</t>
  </si>
  <si>
    <t>Cliona's Foundation</t>
  </si>
  <si>
    <t>Multiple Sclerosis North West Therapy Centre Company Limited By Guarantee</t>
  </si>
  <si>
    <t>Longford Women's Link Company Limited By Guarantee</t>
  </si>
  <si>
    <t>Clondalkin Behavioural Initiative Company Limited By Guarantee</t>
  </si>
  <si>
    <t>Irish Deaf Society The National Association of the Deaf Company Limited By Guarantee</t>
  </si>
  <si>
    <t>The Dublin Well Woman Centre Company Limited By Guarantee</t>
  </si>
  <si>
    <t>Carmichael Centre Project for Community Service</t>
  </si>
  <si>
    <t>Simon Community (Midlands) Company Limited By Guarantee</t>
  </si>
  <si>
    <t>Darndale-Belcamp Village Centre Company Limited By Guarantee</t>
  </si>
  <si>
    <t>Focus Ireland Company Limited By Guarantee</t>
  </si>
  <si>
    <t>Tabor Lodge Addiction And Housing Services Company Limited By Guarantee</t>
  </si>
  <si>
    <t xml:space="preserve">The Alzheimer Society of Ireland </t>
  </si>
  <si>
    <t>Jack And Jill Foundation Company Limited By Guarantee</t>
  </si>
  <si>
    <t>The Galway Hospice Foundation Company Limited by Guarantee</t>
  </si>
  <si>
    <t>Duhallow Community Food Services Company Limited By Guarantee</t>
  </si>
  <si>
    <t>Iontas</t>
  </si>
  <si>
    <t>Dublin Lesbian Gay Bisexual Transgendered Queer Pride CLG</t>
  </si>
  <si>
    <t>The Shanty Educational Project Company Limited By Guarantee</t>
  </si>
  <si>
    <t>Barnardos - Republic of Ireland Company Limited By Guarantee</t>
  </si>
  <si>
    <t>Knockatallon Development Company Limited By Guarantee</t>
  </si>
  <si>
    <t>South Eastern Cancer Foundation Company Limited By Guarantee</t>
  </si>
  <si>
    <t>Partas Company Limited By Guarantee</t>
  </si>
  <si>
    <t>Irish Community Rapid Response Company Limited By Guarantee</t>
  </si>
  <si>
    <t>The Saoirse Foundation Company Limited By Guarantee</t>
  </si>
  <si>
    <t>Festina Lente Enterprises Company Limited By Guarantee</t>
  </si>
  <si>
    <t>St. Munchin's Community Centre Company Limited By Guarantee</t>
  </si>
  <si>
    <t>RESPECT Company Ltd</t>
  </si>
  <si>
    <t>Society of St Vincent De Paul Ireland</t>
  </si>
  <si>
    <t>Leukaemia Trust/Cancer Care West Company Limited By Guarantee</t>
  </si>
  <si>
    <t>Sensational Kids Company Limited By Guarantee</t>
  </si>
  <si>
    <t>Aiseiri Cahir Designated Activity Company</t>
  </si>
  <si>
    <t>Tait House Community Enterprise Company Limited by Guarantee</t>
  </si>
  <si>
    <t>Age Action Ireland Company Limited By Guarantee</t>
  </si>
  <si>
    <t>Castlecomer Demesne Company Company Limited By Guarantee</t>
  </si>
  <si>
    <t>Northside Family Resource Centre Company Limited By Guarantee</t>
  </si>
  <si>
    <t>Bessborough Centre Company Limited By Guarantee</t>
  </si>
  <si>
    <t>City of Dublin YMCA Company Limited By Guarantee</t>
  </si>
  <si>
    <t>Peter McVerry Trust Company Limited by Guarantee</t>
  </si>
  <si>
    <t>Mayo Roscommon Hospice Foundation Company Limited by Guarantee</t>
  </si>
  <si>
    <t>COPE Galway Company Limited by Guarantee</t>
  </si>
  <si>
    <t>Organisation Name</t>
  </si>
  <si>
    <t>Organisation Type</t>
  </si>
  <si>
    <t>Service Type</t>
  </si>
  <si>
    <t>Allocation</t>
  </si>
  <si>
    <t>Primary Dept</t>
  </si>
  <si>
    <t>Year of Scheme</t>
  </si>
  <si>
    <t>Town and Village Renewal (announced 25 Feb 2022)</t>
  </si>
  <si>
    <t xml:space="preserve">Community Development Pilot Programme </t>
  </si>
  <si>
    <t>Walks Scheme</t>
  </si>
  <si>
    <t>Totals 2022</t>
  </si>
  <si>
    <t>Programme Funding Allocations to each County</t>
  </si>
  <si>
    <t xml:space="preserve"> </t>
  </si>
  <si>
    <t>Social Enterprise -  ARISE</t>
  </si>
  <si>
    <t>Community Centre Investment Fund</t>
  </si>
  <si>
    <t xml:space="preserve">Libraries Development </t>
  </si>
  <si>
    <t>Community &amp; Voluntary Energy Support Scheme (CVESS)</t>
  </si>
  <si>
    <t>Community Enhancement Programme (Community Support Fund 2022)</t>
  </si>
  <si>
    <t>Empowering Communities Programme</t>
  </si>
  <si>
    <t>SICAP Additional Funding for Ukrainian Arrivals</t>
  </si>
  <si>
    <t>Island Funding Streams Capital 2022</t>
  </si>
  <si>
    <t>Islands Funding Streams Current  2022</t>
  </si>
  <si>
    <t>Miscellaneous (BA in Arts/ Consultancies)</t>
  </si>
  <si>
    <t xml:space="preserve">Island Ferry Services
</t>
  </si>
  <si>
    <t>Island Air Services</t>
  </si>
  <si>
    <r>
      <t xml:space="preserve">Seniors Alert Scheme Participants  *approved participants for the Senior Alerts Scheme since 2015 </t>
    </r>
    <r>
      <rPr>
        <b/>
        <sz val="11"/>
        <color rgb="FFFF0000"/>
        <rFont val="Cambria"/>
        <family val="1"/>
      </rPr>
      <t>(as at 31 Dec 2022)</t>
    </r>
  </si>
  <si>
    <t>Coillte MOU Outdoor Recreation</t>
  </si>
  <si>
    <t>Volunteering Ukraine Supports</t>
  </si>
  <si>
    <t xml:space="preserve">2023 County by County Allocations </t>
  </si>
  <si>
    <t>Island Funding Streams Capital 2023</t>
  </si>
  <si>
    <t>Social Enterprise Scaling - Up Fund €1.4 Million</t>
  </si>
  <si>
    <t xml:space="preserve">Social Enterprise -Social Finance Hybrid Pilot Scheme launched €890k  paid to Rethink ireland administring scheme. </t>
  </si>
  <si>
    <t>Overall Totals 2023</t>
  </si>
  <si>
    <t>Totals 2023</t>
  </si>
  <si>
    <t>Community Recognition Fund</t>
  </si>
  <si>
    <t>TVRS Building Acquisition Measure</t>
  </si>
  <si>
    <t>Public Participation Networks(up to €85k per county</t>
  </si>
  <si>
    <t>Libraries Development - Dormant Accounts Funding 2023</t>
  </si>
  <si>
    <t>Libraries Development - Libraries Capital Programme 2023</t>
  </si>
  <si>
    <t>Libraries Development - ICT Funding 2023</t>
  </si>
  <si>
    <t>Dog Control Support Initiative</t>
  </si>
  <si>
    <t xml:space="preserve">                                                                      </t>
  </si>
  <si>
    <t>LGBTI+ DORMANT ACCOUNTS FUND</t>
  </si>
  <si>
    <t>s4804</t>
  </si>
  <si>
    <r>
      <t xml:space="preserve">Seniors Alert Scheme Participants  *approved participants for the Senior Alerts Scheme since 2015 </t>
    </r>
    <r>
      <rPr>
        <b/>
        <sz val="11"/>
        <color rgb="FFFF0000"/>
        <rFont val="Cambria"/>
        <family val="1"/>
      </rPr>
      <t>(as at 31 December 2023)</t>
    </r>
  </si>
  <si>
    <t>Connected Hubs Voucher Scheme</t>
  </si>
  <si>
    <t>Islands Funding Streams Current  2023</t>
  </si>
  <si>
    <t xml:space="preserve">2024 County by County Allocations </t>
  </si>
  <si>
    <t>Totals 2024</t>
  </si>
  <si>
    <t>Overall Totals 2024</t>
  </si>
  <si>
    <t>Scheme/Programme name</t>
  </si>
  <si>
    <t>Totals 2020-2024</t>
  </si>
  <si>
    <t>Community Enhancement Programme (Local Enhancement Programme 2024)</t>
  </si>
  <si>
    <t>Dublin North East Inner City (NEIC)</t>
  </si>
  <si>
    <t xml:space="preserve">Libraries Development - Libraries Capital Programme 2023 - 2027 (Capital Projects) </t>
  </si>
  <si>
    <t xml:space="preserve">Libraries Development - Libraries Capital Programme 2023 - 2027 (Mobile Library Vehicles) </t>
  </si>
  <si>
    <t>Libraries Development - Dormant Accounts Fund 2024</t>
  </si>
  <si>
    <t>County Outdoor Recreation Plans - NORS</t>
  </si>
  <si>
    <t>Sport Ireland - County Outdoor Recreation Officer Posts</t>
  </si>
  <si>
    <t>Walks Scheme (delivered by Local Development Companies)</t>
  </si>
  <si>
    <t>Uplands Supports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</si>
</sst>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0;[Red]\-&quot;€&quot;#,##0"/>
    <numFmt numFmtId="7" formatCode="&quot;€&quot;#,##0.00;\-&quot;€&quot;#,##0.00"/>
    <numFmt numFmtId="8" formatCode="&quot;€&quot;#,##0.00;[Red]\-&quot;€&quot;#,##0.00"/>
    <numFmt numFmtId="44" formatCode="_-&quot;€&quot;* #,##0.00_-;\-&quot;€&quot;* #,##0.00_-;_-&quot;€&quot;* &quot;-&quot;??_-;_-@_-"/>
    <numFmt numFmtId="43" formatCode="_-* #,##0.00_-;\-* #,##0.00_-;_-* &quot;-&quot;??_-;_-@_-"/>
    <numFmt numFmtId="164" formatCode="#,##0.00;[Red]#,##0.00"/>
    <numFmt numFmtId="165" formatCode="_-[$€-2]\ * #,##0.00_-;\-[$€-2]\ * #,##0.00_-;_-[$€-2]\ * &quot;-&quot;??_-;_-@_-"/>
    <numFmt numFmtId="166" formatCode="&quot;€&quot;#,##0"/>
    <numFmt numFmtId="167" formatCode="&quot;€&quot;#,##0.00"/>
    <numFmt numFmtId="168" formatCode="#,##0_ ;[Red]\-#,##0\ "/>
    <numFmt numFmtId="169" formatCode="_-* #,##0_-;\-* #,##0_-;_-* &quot;-&quot;??_-;_-@_-"/>
    <numFmt numFmtId="170" formatCode="#,##0_ ;\-#,##0\ "/>
  </numFmts>
  <fonts count="63">
    <font>
      <sz val="11"/>
      <color theme="1"/>
      <name val="Calibri"/>
      <family val="2"/>
      <scheme val="minor"/>
    </font>
    <font>
      <sz val="11"/>
      <color theme="1"/>
      <name val="Calibri"/>
      <family val="2"/>
      <scheme val="minor"/>
    </font>
    <font>
      <b/>
      <sz val="20"/>
      <color theme="0"/>
      <name val="Candara"/>
      <family val="2"/>
    </font>
    <font>
      <b/>
      <sz val="11"/>
      <color theme="0"/>
      <name val="Seogi"/>
    </font>
    <font>
      <sz val="11"/>
      <color theme="0"/>
      <name val="Seogi"/>
    </font>
    <font>
      <sz val="11"/>
      <name val="Seogi"/>
    </font>
    <font>
      <sz val="11"/>
      <name val="Calibri"/>
      <family val="2"/>
      <scheme val="minor"/>
    </font>
    <font>
      <b/>
      <sz val="11"/>
      <color theme="0"/>
      <name val="Cambria"/>
      <family val="1"/>
    </font>
    <font>
      <b/>
      <sz val="11"/>
      <color rgb="FFC00000"/>
      <name val="Seogi"/>
    </font>
    <font>
      <b/>
      <sz val="11"/>
      <color rgb="FFC00000"/>
      <name val="Calibri"/>
      <family val="2"/>
      <scheme val="minor"/>
    </font>
    <font>
      <b/>
      <sz val="14"/>
      <color rgb="FF004E4C"/>
      <name val="Cambria"/>
      <family val="1"/>
    </font>
    <font>
      <b/>
      <sz val="11"/>
      <name val="Seogi"/>
    </font>
    <font>
      <b/>
      <sz val="11"/>
      <name val="Cambria"/>
      <family val="1"/>
    </font>
    <font>
      <sz val="11"/>
      <name val="Cambria"/>
      <family val="1"/>
    </font>
    <font>
      <sz val="11"/>
      <color rgb="FFFF0000"/>
      <name val="Cambria"/>
      <family val="1"/>
    </font>
    <font>
      <b/>
      <sz val="11"/>
      <name val="Segoe UI"/>
      <family val="2"/>
    </font>
    <font>
      <b/>
      <sz val="11"/>
      <name val="Calibri"/>
      <family val="2"/>
      <scheme val="minor"/>
    </font>
    <font>
      <sz val="11"/>
      <name val="Segoe UI"/>
      <family val="2"/>
    </font>
    <font>
      <b/>
      <sz val="11"/>
      <color rgb="FFC00000"/>
      <name val="Cambria"/>
      <family val="1"/>
    </font>
    <font>
      <sz val="11"/>
      <color rgb="FF000000"/>
      <name val="Calibri"/>
      <family val="2"/>
    </font>
    <font>
      <b/>
      <sz val="9"/>
      <color indexed="81"/>
      <name val="Tahoma"/>
      <family val="2"/>
    </font>
    <font>
      <sz val="9"/>
      <color indexed="81"/>
      <name val="Tahoma"/>
      <family val="2"/>
    </font>
    <font>
      <b/>
      <sz val="18"/>
      <color theme="0"/>
      <name val="Cambria"/>
      <family val="1"/>
    </font>
    <font>
      <b/>
      <sz val="14"/>
      <name val="Cambria"/>
      <family val="1"/>
    </font>
    <font>
      <sz val="14"/>
      <name val="Cambria"/>
      <family val="1"/>
    </font>
    <font>
      <b/>
      <sz val="12"/>
      <color theme="0"/>
      <name val="Cambria"/>
      <family val="1"/>
    </font>
    <font>
      <sz val="11"/>
      <color rgb="FF006100"/>
      <name val="Calibri"/>
      <family val="2"/>
      <scheme val="minor"/>
    </font>
    <font>
      <b/>
      <sz val="11"/>
      <color theme="1"/>
      <name val="Calibri"/>
      <family val="2"/>
      <scheme val="minor"/>
    </font>
    <font>
      <b/>
      <sz val="16"/>
      <color rgb="FFFEFCBC"/>
      <name val="Cambria"/>
      <family val="1"/>
    </font>
    <font>
      <sz val="16"/>
      <color rgb="FFFEFCBC"/>
      <name val="Calibri"/>
      <family val="2"/>
      <scheme val="minor"/>
    </font>
    <font>
      <sz val="11"/>
      <color theme="0"/>
      <name val="Calibri"/>
      <family val="2"/>
      <scheme val="minor"/>
    </font>
    <font>
      <b/>
      <sz val="14"/>
      <color theme="0"/>
      <name val="Calibri"/>
      <family val="2"/>
      <scheme val="minor"/>
    </font>
    <font>
      <sz val="20"/>
      <color rgb="FF004C4A"/>
      <name val="Bookman Old Style"/>
      <family val="1"/>
    </font>
    <font>
      <sz val="20"/>
      <color rgb="FF004C4A"/>
      <name val="Calibri"/>
      <family val="2"/>
      <scheme val="minor"/>
    </font>
    <font>
      <sz val="11"/>
      <color rgb="FF9C6500"/>
      <name val="Calibri"/>
      <family val="2"/>
      <scheme val="minor"/>
    </font>
    <font>
      <b/>
      <sz val="11"/>
      <color theme="0"/>
      <name val="Calibri"/>
      <family val="2"/>
      <scheme val="minor"/>
    </font>
    <font>
      <sz val="11"/>
      <color theme="1"/>
      <name val="Cambria"/>
      <family val="1"/>
    </font>
    <font>
      <i/>
      <sz val="11"/>
      <color theme="1"/>
      <name val="Cambria"/>
      <family val="1"/>
    </font>
    <font>
      <b/>
      <sz val="11"/>
      <color theme="1"/>
      <name val="Bookman Old Style"/>
      <family val="1"/>
    </font>
    <font>
      <sz val="11"/>
      <color rgb="FFFF0000"/>
      <name val="Calibri"/>
      <family val="2"/>
      <scheme val="minor"/>
    </font>
    <font>
      <b/>
      <sz val="11"/>
      <color theme="1"/>
      <name val="Cambria"/>
      <family val="1"/>
    </font>
    <font>
      <sz val="11"/>
      <color rgb="FF000000"/>
      <name val="Calibri"/>
      <family val="2"/>
      <scheme val="minor"/>
    </font>
    <font>
      <b/>
      <sz val="11"/>
      <name val="Bookman Old Style"/>
      <family val="1"/>
    </font>
    <font>
      <i/>
      <sz val="11"/>
      <name val="Cambria"/>
      <family val="1"/>
    </font>
    <font>
      <sz val="11"/>
      <name val="Calibri"/>
      <family val="2"/>
    </font>
    <font>
      <sz val="12"/>
      <name val="Arial"/>
      <family val="2"/>
    </font>
    <font>
      <sz val="11"/>
      <name val="Bookman Old Style"/>
      <family val="1"/>
    </font>
    <font>
      <b/>
      <sz val="11"/>
      <color rgb="FFFF0000"/>
      <name val="Cambria"/>
      <family val="1"/>
    </font>
    <font>
      <sz val="12"/>
      <color rgb="FF444444"/>
      <name val="Calibri"/>
      <family val="2"/>
      <scheme val="minor"/>
    </font>
    <font>
      <sz val="10"/>
      <name val="Arial"/>
      <family val="2"/>
    </font>
    <font>
      <sz val="11"/>
      <color rgb="FF000000"/>
      <name val="Cambria"/>
      <family val="1"/>
    </font>
    <font>
      <b/>
      <sz val="14"/>
      <color rgb="FFFF0000"/>
      <name val="Seogi"/>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rgb="FF9C5700"/>
      <name val="Calibri"/>
      <family val="2"/>
      <scheme val="minor"/>
    </font>
  </fonts>
  <fills count="41">
    <fill>
      <patternFill patternType="none"/>
    </fill>
    <fill>
      <patternFill patternType="gray125"/>
    </fill>
    <fill>
      <patternFill patternType="solid">
        <fgColor rgb="FF004E4C"/>
        <bgColor indexed="64"/>
      </patternFill>
    </fill>
    <fill>
      <patternFill patternType="solid">
        <fgColor theme="0"/>
        <bgColor indexed="64"/>
      </patternFill>
    </fill>
    <fill>
      <patternFill patternType="solid">
        <fgColor theme="0"/>
        <bgColor rgb="FF000000"/>
      </patternFill>
    </fill>
    <fill>
      <patternFill patternType="solid">
        <fgColor rgb="FF006666"/>
        <bgColor indexed="64"/>
      </patternFill>
    </fill>
    <fill>
      <patternFill patternType="solid">
        <fgColor rgb="FFC6EFCE"/>
      </patternFill>
    </fill>
    <fill>
      <patternFill patternType="solid">
        <fgColor rgb="FFFFFFCC"/>
      </patternFill>
    </fill>
    <fill>
      <patternFill patternType="solid">
        <fgColor theme="5" tint="0.79998168889431442"/>
        <bgColor indexed="65"/>
      </patternFill>
    </fill>
    <fill>
      <patternFill patternType="solid">
        <fgColor theme="6"/>
      </patternFill>
    </fill>
    <fill>
      <patternFill patternType="solid">
        <fgColor rgb="FFFFEB9C"/>
      </patternFill>
    </fill>
    <fill>
      <patternFill patternType="solid">
        <fgColor rgb="FFA5A5A5"/>
      </patternFill>
    </fill>
    <fill>
      <patternFill patternType="solid">
        <fgColor rgb="FF002B2A"/>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FFFFFF"/>
        <bgColor indexed="64"/>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auto="1"/>
      </right>
      <top style="thin">
        <color auto="1"/>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style="thin">
        <color auto="1"/>
      </top>
      <bottom style="thin">
        <color auto="1"/>
      </bottom>
      <diagonal/>
    </border>
    <border>
      <left/>
      <right/>
      <top style="thin">
        <color indexed="64"/>
      </top>
      <bottom style="thin">
        <color indexed="64"/>
      </bottom>
      <diagonal/>
    </border>
    <border>
      <left style="medium">
        <color indexed="64"/>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71">
    <xf numFmtId="0" fontId="0" fillId="0" borderId="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26" fillId="6" borderId="0" applyNumberFormat="0" applyBorder="0" applyAlignment="0" applyProtection="0"/>
    <xf numFmtId="0" fontId="1" fillId="7" borderId="19" applyNumberFormat="0" applyFont="0" applyAlignment="0" applyProtection="0"/>
    <xf numFmtId="44" fontId="1" fillId="0" borderId="0" applyFont="0" applyFill="0" applyBorder="0" applyAlignment="0" applyProtection="0"/>
    <xf numFmtId="43" fontId="1" fillId="0" borderId="0" applyFont="0" applyFill="0" applyBorder="0" applyAlignment="0" applyProtection="0"/>
    <xf numFmtId="0" fontId="34" fillId="10" borderId="0" applyNumberFormat="0" applyBorder="0" applyAlignment="0" applyProtection="0"/>
    <xf numFmtId="0" fontId="35" fillId="11" borderId="20"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applyNumberFormat="0" applyFill="0" applyBorder="0" applyAlignment="0" applyProtection="0"/>
    <xf numFmtId="0" fontId="53" fillId="0" borderId="27" applyNumberFormat="0" applyFill="0" applyAlignment="0" applyProtection="0"/>
    <xf numFmtId="0" fontId="54" fillId="0" borderId="28" applyNumberFormat="0" applyFill="0" applyAlignment="0" applyProtection="0"/>
    <xf numFmtId="0" fontId="55" fillId="0" borderId="29" applyNumberFormat="0" applyFill="0" applyAlignment="0" applyProtection="0"/>
    <xf numFmtId="0" fontId="55" fillId="0" borderId="0" applyNumberFormat="0" applyFill="0" applyBorder="0" applyAlignment="0" applyProtection="0"/>
    <xf numFmtId="0" fontId="56" fillId="16" borderId="0" applyNumberFormat="0" applyBorder="0" applyAlignment="0" applyProtection="0"/>
    <xf numFmtId="0" fontId="57" fillId="17" borderId="30" applyNumberFormat="0" applyAlignment="0" applyProtection="0"/>
    <xf numFmtId="0" fontId="58" fillId="18" borderId="31" applyNumberFormat="0" applyAlignment="0" applyProtection="0"/>
    <xf numFmtId="0" fontId="59" fillId="18" borderId="30" applyNumberFormat="0" applyAlignment="0" applyProtection="0"/>
    <xf numFmtId="0" fontId="60" fillId="0" borderId="32" applyNumberFormat="0" applyFill="0" applyAlignment="0" applyProtection="0"/>
    <xf numFmtId="0" fontId="35" fillId="11" borderId="20" applyNumberFormat="0" applyAlignment="0" applyProtection="0"/>
    <xf numFmtId="0" fontId="39" fillId="0" borderId="0" applyNumberFormat="0" applyFill="0" applyBorder="0" applyAlignment="0" applyProtection="0"/>
    <xf numFmtId="0" fontId="61" fillId="0" borderId="0" applyNumberFormat="0" applyFill="0" applyBorder="0" applyAlignment="0" applyProtection="0"/>
    <xf numFmtId="0" fontId="27" fillId="0" borderId="33" applyNumberFormat="0" applyFill="0" applyAlignment="0" applyProtection="0"/>
    <xf numFmtId="0" fontId="3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0"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0"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0"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0"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8" borderId="0" applyNumberFormat="0" applyBorder="0" applyAlignment="0" applyProtection="0"/>
    <xf numFmtId="0" fontId="30" fillId="9" borderId="0" applyNumberFormat="0" applyBorder="0" applyAlignment="0" applyProtection="0"/>
    <xf numFmtId="0" fontId="62" fillId="10"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43" fontId="1" fillId="0" borderId="0" applyFont="0" applyFill="0" applyBorder="0" applyAlignment="0" applyProtection="0"/>
    <xf numFmtId="0" fontId="1" fillId="40" borderId="0" applyNumberFormat="0" applyBorder="0" applyAlignment="0" applyProtection="0"/>
  </cellStyleXfs>
  <cellXfs count="318">
    <xf numFmtId="0" fontId="0" fillId="0" borderId="0" xfId="0"/>
    <xf numFmtId="4" fontId="3" fillId="2" borderId="3" xfId="0" applyNumberFormat="1" applyFont="1" applyFill="1" applyBorder="1" applyAlignment="1">
      <alignment horizontal="center" vertical="center"/>
    </xf>
    <xf numFmtId="3" fontId="3" fillId="2" borderId="3" xfId="0" applyNumberFormat="1" applyFont="1" applyFill="1" applyBorder="1" applyAlignment="1">
      <alignment horizontal="center" vertical="center"/>
    </xf>
    <xf numFmtId="4" fontId="4" fillId="2" borderId="4" xfId="0" applyNumberFormat="1" applyFont="1" applyFill="1" applyBorder="1" applyAlignment="1">
      <alignment horizontal="center"/>
    </xf>
    <xf numFmtId="0" fontId="5" fillId="3" borderId="0" xfId="0" applyFont="1" applyFill="1" applyBorder="1" applyAlignment="1">
      <alignment horizontal="center"/>
    </xf>
    <xf numFmtId="0" fontId="5" fillId="3" borderId="0" xfId="0" applyFont="1" applyFill="1" applyBorder="1"/>
    <xf numFmtId="0" fontId="6" fillId="3" borderId="0" xfId="0" applyFont="1" applyFill="1" applyBorder="1"/>
    <xf numFmtId="0" fontId="6" fillId="3" borderId="0" xfId="0" applyFont="1" applyFill="1"/>
    <xf numFmtId="3" fontId="7" fillId="2" borderId="7" xfId="0" applyNumberFormat="1" applyFont="1" applyFill="1" applyBorder="1" applyAlignment="1" applyProtection="1">
      <alignment horizontal="center"/>
      <protection locked="0"/>
    </xf>
    <xf numFmtId="3" fontId="8" fillId="3" borderId="0" xfId="0" applyNumberFormat="1" applyFont="1" applyFill="1" applyBorder="1" applyAlignment="1">
      <alignment horizontal="center"/>
    </xf>
    <xf numFmtId="3" fontId="8" fillId="3" borderId="0" xfId="0" applyNumberFormat="1" applyFont="1" applyFill="1" applyBorder="1"/>
    <xf numFmtId="3" fontId="9" fillId="3" borderId="0" xfId="0" applyNumberFormat="1" applyFont="1" applyFill="1" applyBorder="1"/>
    <xf numFmtId="3" fontId="9" fillId="3" borderId="0" xfId="0" applyNumberFormat="1" applyFont="1" applyFill="1"/>
    <xf numFmtId="3" fontId="11" fillId="3" borderId="7" xfId="0" applyNumberFormat="1" applyFont="1" applyFill="1" applyBorder="1" applyAlignment="1" applyProtection="1">
      <alignment horizontal="center" wrapText="1"/>
      <protection locked="0"/>
    </xf>
    <xf numFmtId="3" fontId="12" fillId="3" borderId="7" xfId="0" applyNumberFormat="1" applyFont="1" applyFill="1" applyBorder="1" applyAlignment="1" applyProtection="1">
      <alignment horizontal="center"/>
      <protection locked="0"/>
    </xf>
    <xf numFmtId="3" fontId="11" fillId="3" borderId="0" xfId="0" applyNumberFormat="1" applyFont="1" applyFill="1" applyBorder="1"/>
    <xf numFmtId="3" fontId="6" fillId="3" borderId="0" xfId="0" applyNumberFormat="1" applyFont="1" applyFill="1" applyBorder="1"/>
    <xf numFmtId="3" fontId="6" fillId="3" borderId="0" xfId="0" applyNumberFormat="1" applyFont="1" applyFill="1"/>
    <xf numFmtId="3" fontId="13" fillId="3" borderId="7" xfId="1" applyNumberFormat="1" applyFont="1" applyFill="1" applyBorder="1" applyAlignment="1">
      <alignment horizontal="left"/>
    </xf>
    <xf numFmtId="3" fontId="13" fillId="3" borderId="0" xfId="1" applyNumberFormat="1" applyFont="1" applyFill="1" applyBorder="1" applyAlignment="1">
      <alignment horizontal="left"/>
    </xf>
    <xf numFmtId="3" fontId="6" fillId="3" borderId="0" xfId="0" applyNumberFormat="1" applyFont="1" applyFill="1" applyBorder="1" applyAlignment="1">
      <alignment horizontal="left"/>
    </xf>
    <xf numFmtId="3" fontId="6" fillId="3" borderId="0" xfId="0" applyNumberFormat="1" applyFont="1" applyFill="1" applyAlignment="1">
      <alignment horizontal="left"/>
    </xf>
    <xf numFmtId="3" fontId="5" fillId="3" borderId="0" xfId="0" applyNumberFormat="1" applyFont="1" applyFill="1" applyBorder="1" applyAlignment="1">
      <alignment horizontal="left"/>
    </xf>
    <xf numFmtId="3" fontId="0" fillId="3" borderId="0" xfId="0" applyNumberFormat="1" applyFill="1" applyBorder="1" applyAlignment="1">
      <alignment horizontal="left"/>
    </xf>
    <xf numFmtId="3" fontId="0" fillId="3" borderId="0" xfId="0" applyNumberFormat="1" applyFill="1" applyAlignment="1">
      <alignment horizontal="left"/>
    </xf>
    <xf numFmtId="3" fontId="13" fillId="3" borderId="5" xfId="1" applyNumberFormat="1" applyFont="1" applyFill="1" applyBorder="1" applyAlignment="1">
      <alignment horizontal="left" wrapText="1"/>
    </xf>
    <xf numFmtId="3" fontId="12" fillId="3" borderId="7" xfId="1" applyNumberFormat="1" applyFont="1" applyFill="1" applyBorder="1" applyAlignment="1">
      <alignment horizontal="left"/>
    </xf>
    <xf numFmtId="3" fontId="13" fillId="4" borderId="5" xfId="0" applyNumberFormat="1" applyFont="1" applyFill="1" applyBorder="1" applyAlignment="1">
      <alignment horizontal="left" wrapText="1"/>
    </xf>
    <xf numFmtId="3" fontId="13" fillId="0" borderId="0" xfId="1" applyNumberFormat="1" applyFont="1" applyFill="1" applyBorder="1" applyAlignment="1">
      <alignment horizontal="left"/>
    </xf>
    <xf numFmtId="3" fontId="0" fillId="0" borderId="0" xfId="0" applyNumberFormat="1" applyFill="1" applyBorder="1" applyAlignment="1">
      <alignment horizontal="left"/>
    </xf>
    <xf numFmtId="3" fontId="0" fillId="0" borderId="0" xfId="0" applyNumberFormat="1" applyFill="1" applyAlignment="1">
      <alignment horizontal="left"/>
    </xf>
    <xf numFmtId="3" fontId="5" fillId="3" borderId="5" xfId="0" applyNumberFormat="1" applyFont="1" applyFill="1" applyBorder="1" applyAlignment="1">
      <alignment horizontal="left" vertical="center" wrapText="1"/>
    </xf>
    <xf numFmtId="3" fontId="6" fillId="3" borderId="7" xfId="0" applyNumberFormat="1" applyFont="1" applyFill="1" applyBorder="1" applyAlignment="1">
      <alignment horizontal="left"/>
    </xf>
    <xf numFmtId="164" fontId="13" fillId="3" borderId="0" xfId="1" applyNumberFormat="1" applyFont="1" applyFill="1" applyBorder="1" applyAlignment="1">
      <alignment horizontal="left"/>
    </xf>
    <xf numFmtId="164" fontId="0" fillId="3" borderId="0" xfId="0" applyNumberFormat="1" applyFill="1" applyBorder="1" applyAlignment="1">
      <alignment horizontal="left"/>
    </xf>
    <xf numFmtId="164" fontId="0" fillId="3" borderId="0" xfId="0" applyNumberFormat="1" applyFill="1" applyAlignment="1">
      <alignment horizontal="left"/>
    </xf>
    <xf numFmtId="3" fontId="13" fillId="4" borderId="0" xfId="0" applyNumberFormat="1" applyFont="1" applyFill="1" applyBorder="1" applyAlignment="1">
      <alignment horizontal="left"/>
    </xf>
    <xf numFmtId="4" fontId="13" fillId="3" borderId="7" xfId="1" applyNumberFormat="1" applyFont="1" applyFill="1" applyBorder="1" applyAlignment="1">
      <alignment horizontal="left"/>
    </xf>
    <xf numFmtId="4" fontId="13" fillId="3" borderId="5" xfId="1" applyNumberFormat="1" applyFont="1" applyFill="1" applyBorder="1" applyAlignment="1">
      <alignment horizontal="left" wrapText="1"/>
    </xf>
    <xf numFmtId="4" fontId="13" fillId="3" borderId="0" xfId="1" applyNumberFormat="1" applyFont="1" applyFill="1" applyBorder="1" applyAlignment="1">
      <alignment horizontal="left"/>
    </xf>
    <xf numFmtId="0" fontId="6" fillId="3" borderId="0" xfId="0" applyFont="1" applyFill="1" applyBorder="1" applyAlignment="1">
      <alignment horizontal="left"/>
    </xf>
    <xf numFmtId="0" fontId="6" fillId="3" borderId="0" xfId="0" applyFont="1" applyFill="1" applyAlignment="1">
      <alignment horizontal="left"/>
    </xf>
    <xf numFmtId="164" fontId="13" fillId="0" borderId="7" xfId="1" applyNumberFormat="1" applyFont="1" applyFill="1" applyBorder="1" applyAlignment="1">
      <alignment horizontal="left"/>
    </xf>
    <xf numFmtId="164" fontId="13" fillId="3" borderId="7" xfId="1" applyNumberFormat="1" applyFont="1" applyFill="1" applyBorder="1" applyAlignment="1">
      <alignment horizontal="left"/>
    </xf>
    <xf numFmtId="4" fontId="15" fillId="3" borderId="5" xfId="0" applyNumberFormat="1" applyFont="1" applyFill="1" applyBorder="1" applyAlignment="1">
      <alignment horizontal="left" vertical="top" wrapText="1"/>
    </xf>
    <xf numFmtId="4" fontId="12" fillId="3" borderId="7" xfId="1" applyNumberFormat="1" applyFont="1" applyFill="1" applyBorder="1" applyAlignment="1">
      <alignment horizontal="left"/>
    </xf>
    <xf numFmtId="4" fontId="12" fillId="3" borderId="0" xfId="1" applyNumberFormat="1" applyFont="1" applyFill="1" applyBorder="1" applyAlignment="1">
      <alignment horizontal="left"/>
    </xf>
    <xf numFmtId="0" fontId="16" fillId="3" borderId="0" xfId="0" applyFont="1" applyFill="1" applyBorder="1" applyAlignment="1">
      <alignment horizontal="left"/>
    </xf>
    <xf numFmtId="0" fontId="16" fillId="3" borderId="0" xfId="0" applyFont="1" applyFill="1" applyAlignment="1">
      <alignment horizontal="left"/>
    </xf>
    <xf numFmtId="4" fontId="17" fillId="3" borderId="5" xfId="0" applyNumberFormat="1" applyFont="1" applyFill="1" applyBorder="1" applyAlignment="1">
      <alignment horizontal="left" vertical="top" wrapText="1"/>
    </xf>
    <xf numFmtId="3" fontId="13" fillId="3" borderId="9" xfId="1" applyNumberFormat="1" applyFont="1" applyFill="1" applyBorder="1" applyAlignment="1">
      <alignment horizontal="left"/>
    </xf>
    <xf numFmtId="3" fontId="18" fillId="3" borderId="5" xfId="0" applyNumberFormat="1" applyFont="1" applyFill="1" applyBorder="1" applyAlignment="1">
      <alignment horizontal="left" wrapText="1"/>
    </xf>
    <xf numFmtId="3" fontId="18" fillId="3" borderId="0" xfId="0" applyNumberFormat="1" applyFont="1" applyFill="1" applyBorder="1" applyAlignment="1">
      <alignment horizontal="left"/>
    </xf>
    <xf numFmtId="3" fontId="9" fillId="3" borderId="0" xfId="0" applyNumberFormat="1" applyFont="1" applyFill="1" applyBorder="1" applyAlignment="1">
      <alignment horizontal="left"/>
    </xf>
    <xf numFmtId="3" fontId="9" fillId="3" borderId="0" xfId="0" applyNumberFormat="1" applyFont="1" applyFill="1" applyAlignment="1">
      <alignment horizontal="left"/>
    </xf>
    <xf numFmtId="4" fontId="13" fillId="3" borderId="7" xfId="1" applyNumberFormat="1" applyFont="1" applyFill="1" applyBorder="1" applyAlignment="1">
      <alignment horizontal="center"/>
    </xf>
    <xf numFmtId="3" fontId="13" fillId="3" borderId="7" xfId="1" applyNumberFormat="1" applyFont="1" applyFill="1" applyBorder="1" applyAlignment="1">
      <alignment horizontal="center"/>
    </xf>
    <xf numFmtId="4" fontId="12" fillId="3" borderId="7" xfId="1" applyNumberFormat="1" applyFont="1" applyFill="1" applyBorder="1" applyAlignment="1">
      <alignment horizontal="center"/>
    </xf>
    <xf numFmtId="4" fontId="13" fillId="3" borderId="0" xfId="1" applyNumberFormat="1" applyFont="1" applyFill="1" applyBorder="1" applyAlignment="1">
      <alignment horizontal="center"/>
    </xf>
    <xf numFmtId="0" fontId="13" fillId="3" borderId="5" xfId="1" applyNumberFormat="1" applyFont="1" applyFill="1" applyBorder="1" applyAlignment="1">
      <alignment horizontal="left" wrapText="1"/>
    </xf>
    <xf numFmtId="0" fontId="13" fillId="3" borderId="7" xfId="1" applyNumberFormat="1" applyFont="1" applyFill="1" applyBorder="1" applyAlignment="1">
      <alignment horizontal="center"/>
    </xf>
    <xf numFmtId="0" fontId="19" fillId="0" borderId="10" xfId="0" applyFont="1" applyFill="1" applyBorder="1" applyAlignment="1">
      <alignment horizontal="center"/>
    </xf>
    <xf numFmtId="0" fontId="19" fillId="3" borderId="10" xfId="0" applyFont="1" applyFill="1" applyBorder="1" applyAlignment="1">
      <alignment horizontal="center"/>
    </xf>
    <xf numFmtId="0" fontId="13" fillId="3" borderId="0" xfId="1" applyNumberFormat="1" applyFont="1" applyFill="1" applyBorder="1" applyAlignment="1">
      <alignment horizontal="center"/>
    </xf>
    <xf numFmtId="0" fontId="6" fillId="3" borderId="0" xfId="0" applyNumberFormat="1" applyFont="1" applyFill="1" applyBorder="1"/>
    <xf numFmtId="0" fontId="6" fillId="3" borderId="0" xfId="0" applyNumberFormat="1" applyFont="1" applyFill="1"/>
    <xf numFmtId="4" fontId="13" fillId="3" borderId="11" xfId="1" applyNumberFormat="1" applyFont="1" applyFill="1" applyBorder="1" applyAlignment="1">
      <alignment horizontal="left" wrapText="1"/>
    </xf>
    <xf numFmtId="0" fontId="6" fillId="3" borderId="0" xfId="0" applyFont="1" applyFill="1" applyAlignment="1">
      <alignment horizontal="left" wrapText="1"/>
    </xf>
    <xf numFmtId="4" fontId="6" fillId="3" borderId="0" xfId="0" applyNumberFormat="1" applyFont="1" applyFill="1"/>
    <xf numFmtId="4" fontId="16" fillId="3" borderId="0" xfId="0" applyNumberFormat="1" applyFont="1" applyFill="1"/>
    <xf numFmtId="0" fontId="0" fillId="3" borderId="0" xfId="0" applyFill="1"/>
    <xf numFmtId="0" fontId="0" fillId="0" borderId="0" xfId="0" applyAlignment="1">
      <alignment wrapText="1"/>
    </xf>
    <xf numFmtId="0" fontId="0" fillId="0" borderId="0" xfId="0"/>
    <xf numFmtId="3" fontId="28" fillId="5" borderId="16" xfId="0" applyNumberFormat="1" applyFont="1" applyFill="1" applyBorder="1" applyAlignment="1" applyProtection="1">
      <alignment horizontal="centerContinuous" vertical="top"/>
      <protection locked="0"/>
    </xf>
    <xf numFmtId="3" fontId="28" fillId="5" borderId="16" xfId="0" applyNumberFormat="1" applyFont="1" applyFill="1" applyBorder="1" applyAlignment="1" applyProtection="1">
      <alignment horizontal="centerContinuous" vertical="top" wrapText="1"/>
      <protection locked="0"/>
    </xf>
    <xf numFmtId="3" fontId="27" fillId="0" borderId="0" xfId="0" applyNumberFormat="1" applyFont="1" applyAlignment="1">
      <alignment horizontal="center"/>
    </xf>
    <xf numFmtId="0" fontId="6" fillId="0" borderId="0" xfId="0" applyFont="1"/>
    <xf numFmtId="0" fontId="30" fillId="3" borderId="0" xfId="0" applyFont="1" applyFill="1" applyBorder="1"/>
    <xf numFmtId="3" fontId="13" fillId="4" borderId="7" xfId="0" applyNumberFormat="1" applyFont="1" applyFill="1" applyBorder="1" applyAlignment="1">
      <alignment horizontal="center"/>
    </xf>
    <xf numFmtId="3" fontId="5" fillId="3" borderId="7" xfId="0" applyNumberFormat="1" applyFont="1" applyFill="1" applyBorder="1" applyAlignment="1">
      <alignment horizontal="center" wrapText="1"/>
    </xf>
    <xf numFmtId="3" fontId="13" fillId="3" borderId="6" xfId="1" applyNumberFormat="1" applyFont="1" applyFill="1" applyBorder="1" applyAlignment="1">
      <alignment horizontal="center"/>
    </xf>
    <xf numFmtId="0" fontId="12" fillId="3" borderId="6" xfId="1" applyNumberFormat="1" applyFont="1" applyFill="1" applyBorder="1" applyAlignment="1">
      <alignment horizontal="center"/>
    </xf>
    <xf numFmtId="0" fontId="13" fillId="3" borderId="6" xfId="1" applyNumberFormat="1" applyFont="1" applyFill="1" applyBorder="1" applyAlignment="1">
      <alignment horizontal="center"/>
    </xf>
    <xf numFmtId="0" fontId="6" fillId="3" borderId="0" xfId="0" applyFont="1" applyFill="1" applyAlignment="1">
      <alignment horizontal="center"/>
    </xf>
    <xf numFmtId="0" fontId="30" fillId="3" borderId="0" xfId="0" applyFont="1" applyFill="1" applyAlignment="1">
      <alignment horizontal="center"/>
    </xf>
    <xf numFmtId="0" fontId="29" fillId="3" borderId="0" xfId="0" applyFont="1" applyFill="1"/>
    <xf numFmtId="0" fontId="0" fillId="3" borderId="0" xfId="0" applyFill="1" applyAlignment="1">
      <alignment wrapText="1"/>
    </xf>
    <xf numFmtId="0" fontId="0" fillId="3" borderId="0" xfId="0" applyFill="1" applyAlignment="1">
      <alignment horizontal="center"/>
    </xf>
    <xf numFmtId="0" fontId="30" fillId="5" borderId="0" xfId="0" applyFont="1" applyFill="1"/>
    <xf numFmtId="0" fontId="29" fillId="5" borderId="0" xfId="0" applyFont="1" applyFill="1"/>
    <xf numFmtId="0" fontId="0" fillId="3" borderId="7" xfId="0" applyFill="1" applyBorder="1" applyAlignment="1">
      <alignment horizontal="left" wrapText="1"/>
    </xf>
    <xf numFmtId="3" fontId="10" fillId="3" borderId="5" xfId="1" applyNumberFormat="1" applyFont="1" applyFill="1" applyBorder="1" applyAlignment="1">
      <alignment horizontal="left" wrapText="1"/>
    </xf>
    <xf numFmtId="164" fontId="13" fillId="3" borderId="5" xfId="1" applyNumberFormat="1" applyFont="1" applyFill="1" applyBorder="1" applyAlignment="1">
      <alignment horizontal="left" wrapText="1"/>
    </xf>
    <xf numFmtId="164" fontId="13" fillId="3" borderId="7" xfId="1" applyNumberFormat="1" applyFont="1" applyFill="1" applyBorder="1" applyAlignment="1">
      <alignment horizontal="center"/>
    </xf>
    <xf numFmtId="164" fontId="13" fillId="3" borderId="6" xfId="1" applyNumberFormat="1" applyFont="1" applyFill="1" applyBorder="1" applyAlignment="1">
      <alignment horizontal="center"/>
    </xf>
    <xf numFmtId="0" fontId="22" fillId="3" borderId="7" xfId="0" applyFont="1" applyFill="1" applyBorder="1" applyAlignment="1">
      <alignment horizontal="center"/>
    </xf>
    <xf numFmtId="0" fontId="0" fillId="3" borderId="0" xfId="0" applyFill="1"/>
    <xf numFmtId="0" fontId="0" fillId="3" borderId="0" xfId="0" applyFill="1" applyAlignment="1"/>
    <xf numFmtId="3" fontId="13" fillId="0" borderId="5" xfId="1" applyNumberFormat="1" applyFont="1" applyFill="1" applyBorder="1" applyAlignment="1">
      <alignment horizontal="left" wrapText="1"/>
    </xf>
    <xf numFmtId="3" fontId="18" fillId="0" borderId="5" xfId="1" applyNumberFormat="1" applyFont="1" applyFill="1" applyBorder="1" applyAlignment="1">
      <alignment horizontal="left" wrapText="1"/>
    </xf>
    <xf numFmtId="4" fontId="13" fillId="0" borderId="7" xfId="1" applyNumberFormat="1" applyFont="1" applyFill="1" applyBorder="1" applyAlignment="1">
      <alignment horizontal="center"/>
    </xf>
    <xf numFmtId="3" fontId="13" fillId="0" borderId="7" xfId="1" applyNumberFormat="1" applyFont="1" applyFill="1" applyBorder="1" applyAlignment="1">
      <alignment horizontal="center"/>
    </xf>
    <xf numFmtId="4" fontId="12" fillId="0" borderId="7" xfId="1" applyNumberFormat="1" applyFont="1" applyFill="1" applyBorder="1" applyAlignment="1">
      <alignment horizontal="center"/>
    </xf>
    <xf numFmtId="0" fontId="19" fillId="0" borderId="8" xfId="0" applyFont="1" applyFill="1" applyBorder="1" applyAlignment="1">
      <alignment horizontal="center"/>
    </xf>
    <xf numFmtId="4" fontId="12" fillId="0" borderId="7" xfId="1" applyNumberFormat="1" applyFont="1" applyFill="1" applyBorder="1" applyAlignment="1">
      <alignment horizontal="left"/>
    </xf>
    <xf numFmtId="166" fontId="0" fillId="5" borderId="0" xfId="0" applyNumberFormat="1" applyFill="1" applyAlignment="1"/>
    <xf numFmtId="4" fontId="3" fillId="12" borderId="3" xfId="0" applyNumberFormat="1" applyFont="1" applyFill="1" applyBorder="1" applyAlignment="1">
      <alignment horizontal="center" vertical="center"/>
    </xf>
    <xf numFmtId="3" fontId="3" fillId="12" borderId="3" xfId="0" applyNumberFormat="1" applyFont="1" applyFill="1" applyBorder="1" applyAlignment="1">
      <alignment horizontal="center" vertical="center"/>
    </xf>
    <xf numFmtId="4" fontId="4" fillId="12" borderId="4" xfId="0" applyNumberFormat="1" applyFont="1" applyFill="1" applyBorder="1" applyAlignment="1">
      <alignment horizontal="center"/>
    </xf>
    <xf numFmtId="3" fontId="3" fillId="12" borderId="6" xfId="0" applyNumberFormat="1" applyFont="1" applyFill="1" applyBorder="1" applyAlignment="1">
      <alignment horizontal="center" wrapText="1"/>
    </xf>
    <xf numFmtId="3" fontId="7" fillId="12" borderId="7" xfId="0" applyNumberFormat="1" applyFont="1" applyFill="1" applyBorder="1" applyAlignment="1" applyProtection="1">
      <alignment horizontal="center"/>
      <protection locked="0"/>
    </xf>
    <xf numFmtId="3" fontId="36" fillId="0" borderId="5" xfId="1" applyNumberFormat="1" applyFont="1" applyFill="1" applyBorder="1" applyAlignment="1">
      <alignment horizontal="left" wrapText="1"/>
    </xf>
    <xf numFmtId="4" fontId="36" fillId="0" borderId="5" xfId="1" applyNumberFormat="1" applyFont="1" applyFill="1" applyBorder="1" applyAlignment="1">
      <alignment horizontal="left" wrapText="1"/>
    </xf>
    <xf numFmtId="0" fontId="36" fillId="3" borderId="5" xfId="1" applyNumberFormat="1" applyFont="1" applyFill="1" applyBorder="1" applyAlignment="1">
      <alignment horizontal="left" wrapText="1"/>
    </xf>
    <xf numFmtId="3" fontId="4" fillId="12" borderId="5" xfId="0" applyNumberFormat="1" applyFont="1" applyFill="1" applyBorder="1" applyAlignment="1">
      <alignment horizontal="left" wrapText="1"/>
    </xf>
    <xf numFmtId="3" fontId="36" fillId="4" borderId="5" xfId="0" applyNumberFormat="1" applyFont="1" applyFill="1" applyBorder="1" applyAlignment="1">
      <alignment horizontal="left" wrapText="1"/>
    </xf>
    <xf numFmtId="3" fontId="37" fillId="0" borderId="5" xfId="1" applyNumberFormat="1" applyFont="1" applyFill="1" applyBorder="1" applyAlignment="1">
      <alignment horizontal="left" wrapText="1"/>
    </xf>
    <xf numFmtId="3" fontId="38" fillId="3" borderId="5" xfId="0" applyNumberFormat="1" applyFont="1" applyFill="1" applyBorder="1" applyAlignment="1" applyProtection="1">
      <alignment horizontal="left" wrapText="1"/>
      <protection locked="0"/>
    </xf>
    <xf numFmtId="3" fontId="27" fillId="0" borderId="7" xfId="0" applyNumberFormat="1" applyFont="1" applyBorder="1" applyAlignment="1">
      <alignment horizontal="left"/>
    </xf>
    <xf numFmtId="49" fontId="2" fillId="2" borderId="1"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49" fontId="25" fillId="2" borderId="2" xfId="0" applyNumberFormat="1" applyFont="1" applyFill="1" applyBorder="1" applyAlignment="1">
      <alignment horizontal="left" vertical="center" wrapText="1"/>
    </xf>
    <xf numFmtId="4" fontId="3" fillId="2" borderId="2" xfId="0" applyNumberFormat="1" applyFont="1" applyFill="1" applyBorder="1" applyAlignment="1">
      <alignment horizontal="center" vertical="center"/>
    </xf>
    <xf numFmtId="3" fontId="3" fillId="2" borderId="2" xfId="0" applyNumberFormat="1" applyFont="1" applyFill="1" applyBorder="1" applyAlignment="1">
      <alignment horizontal="center" vertical="center"/>
    </xf>
    <xf numFmtId="4" fontId="4" fillId="2" borderId="9" xfId="0" applyNumberFormat="1" applyFont="1" applyFill="1" applyBorder="1" applyAlignment="1">
      <alignment horizontal="center"/>
    </xf>
    <xf numFmtId="3" fontId="19" fillId="0" borderId="8" xfId="0" applyNumberFormat="1" applyFont="1" applyFill="1" applyBorder="1" applyAlignment="1">
      <alignment horizontal="center"/>
    </xf>
    <xf numFmtId="49" fontId="2" fillId="2" borderId="1"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49" fontId="25" fillId="2" borderId="2" xfId="0" applyNumberFormat="1" applyFont="1" applyFill="1" applyBorder="1" applyAlignment="1">
      <alignment horizontal="left" vertical="center" wrapText="1"/>
    </xf>
    <xf numFmtId="166" fontId="0" fillId="0" borderId="0" xfId="0" applyNumberFormat="1"/>
    <xf numFmtId="166" fontId="13" fillId="0" borderId="5" xfId="1" applyNumberFormat="1" applyFont="1" applyFill="1" applyBorder="1" applyAlignment="1">
      <alignment horizontal="left" wrapText="1"/>
    </xf>
    <xf numFmtId="166" fontId="18" fillId="0" borderId="5" xfId="1" applyNumberFormat="1" applyFont="1" applyFill="1" applyBorder="1" applyAlignment="1">
      <alignment horizontal="left" wrapText="1"/>
    </xf>
    <xf numFmtId="166" fontId="2" fillId="2" borderId="2" xfId="0" applyNumberFormat="1" applyFont="1" applyFill="1" applyBorder="1" applyAlignment="1">
      <alignment horizontal="left" vertical="center" wrapText="1"/>
    </xf>
    <xf numFmtId="166" fontId="7" fillId="2" borderId="7" xfId="0" applyNumberFormat="1" applyFont="1" applyFill="1" applyBorder="1" applyAlignment="1" applyProtection="1">
      <alignment horizontal="center"/>
      <protection locked="0"/>
    </xf>
    <xf numFmtId="166" fontId="12" fillId="3" borderId="7" xfId="0" applyNumberFormat="1" applyFont="1" applyFill="1" applyBorder="1" applyAlignment="1" applyProtection="1">
      <alignment horizontal="center"/>
      <protection locked="0"/>
    </xf>
    <xf numFmtId="166" fontId="13" fillId="0" borderId="7" xfId="1" applyNumberFormat="1" applyFont="1" applyFill="1" applyBorder="1" applyAlignment="1">
      <alignment horizontal="left"/>
    </xf>
    <xf numFmtId="166" fontId="13" fillId="3" borderId="7" xfId="1" applyNumberFormat="1" applyFont="1" applyFill="1" applyBorder="1" applyAlignment="1">
      <alignment horizontal="left"/>
    </xf>
    <xf numFmtId="166" fontId="13" fillId="4" borderId="7" xfId="0" applyNumberFormat="1" applyFont="1" applyFill="1" applyBorder="1" applyAlignment="1">
      <alignment horizontal="left"/>
    </xf>
    <xf numFmtId="166" fontId="6" fillId="3" borderId="7" xfId="0" applyNumberFormat="1" applyFont="1" applyFill="1" applyBorder="1" applyAlignment="1">
      <alignment horizontal="left"/>
    </xf>
    <xf numFmtId="166" fontId="13" fillId="3" borderId="6" xfId="1" applyNumberFormat="1" applyFont="1" applyFill="1" applyBorder="1" applyAlignment="1">
      <alignment horizontal="left"/>
    </xf>
    <xf numFmtId="166" fontId="12" fillId="3" borderId="7" xfId="1" applyNumberFormat="1" applyFont="1" applyFill="1" applyBorder="1" applyAlignment="1">
      <alignment horizontal="left"/>
    </xf>
    <xf numFmtId="166" fontId="18" fillId="3" borderId="6" xfId="0" applyNumberFormat="1" applyFont="1" applyFill="1" applyBorder="1" applyAlignment="1">
      <alignment horizontal="left"/>
    </xf>
    <xf numFmtId="166" fontId="13" fillId="3" borderId="7" xfId="1" applyNumberFormat="1" applyFont="1" applyFill="1" applyBorder="1" applyAlignment="1">
      <alignment horizontal="center"/>
    </xf>
    <xf numFmtId="166" fontId="19" fillId="0" borderId="10" xfId="0" applyNumberFormat="1" applyFont="1" applyFill="1" applyBorder="1" applyAlignment="1">
      <alignment horizontal="center"/>
    </xf>
    <xf numFmtId="166" fontId="3" fillId="12" borderId="3" xfId="0" applyNumberFormat="1" applyFont="1" applyFill="1" applyBorder="1" applyAlignment="1">
      <alignment horizontal="center" vertical="center"/>
    </xf>
    <xf numFmtId="166" fontId="7" fillId="12" borderId="7" xfId="0" applyNumberFormat="1" applyFont="1" applyFill="1" applyBorder="1" applyAlignment="1" applyProtection="1">
      <alignment horizontal="center"/>
      <protection locked="0"/>
    </xf>
    <xf numFmtId="166" fontId="13" fillId="0" borderId="7" xfId="1" applyNumberFormat="1" applyFont="1" applyFill="1" applyBorder="1" applyAlignment="1">
      <alignment horizontal="center"/>
    </xf>
    <xf numFmtId="0" fontId="6" fillId="0" borderId="0" xfId="0" applyFont="1" applyFill="1"/>
    <xf numFmtId="4" fontId="13" fillId="0" borderId="7" xfId="1" applyNumberFormat="1" applyFont="1" applyFill="1" applyBorder="1" applyAlignment="1">
      <alignment horizontal="left"/>
    </xf>
    <xf numFmtId="3" fontId="12" fillId="0" borderId="7" xfId="0" applyNumberFormat="1" applyFont="1" applyFill="1" applyBorder="1" applyAlignment="1" applyProtection="1">
      <alignment horizontal="center"/>
      <protection locked="0"/>
    </xf>
    <xf numFmtId="4" fontId="6" fillId="0" borderId="0" xfId="0" applyNumberFormat="1" applyFont="1" applyFill="1"/>
    <xf numFmtId="0" fontId="0" fillId="3" borderId="0" xfId="0" applyFont="1" applyFill="1" applyBorder="1"/>
    <xf numFmtId="0" fontId="0" fillId="3" borderId="0" xfId="0" applyFont="1" applyFill="1"/>
    <xf numFmtId="3" fontId="40" fillId="3" borderId="5" xfId="0" applyNumberFormat="1" applyFont="1" applyFill="1" applyBorder="1" applyAlignment="1">
      <alignment horizontal="left" wrapText="1"/>
    </xf>
    <xf numFmtId="3" fontId="40" fillId="3" borderId="6" xfId="0" applyNumberFormat="1" applyFont="1" applyFill="1" applyBorder="1" applyAlignment="1">
      <alignment horizontal="center"/>
    </xf>
    <xf numFmtId="3" fontId="40" fillId="3" borderId="6" xfId="0" applyNumberFormat="1" applyFont="1" applyFill="1" applyBorder="1" applyAlignment="1">
      <alignment horizontal="left"/>
    </xf>
    <xf numFmtId="3" fontId="40" fillId="0" borderId="6" xfId="0" applyNumberFormat="1" applyFont="1" applyFill="1" applyBorder="1" applyAlignment="1">
      <alignment horizontal="left"/>
    </xf>
    <xf numFmtId="4" fontId="36" fillId="3" borderId="0" xfId="1" applyNumberFormat="1" applyFont="1" applyFill="1" applyBorder="1" applyAlignment="1">
      <alignment horizontal="center"/>
    </xf>
    <xf numFmtId="3" fontId="13" fillId="0" borderId="6" xfId="1" applyNumberFormat="1" applyFont="1" applyFill="1" applyBorder="1" applyAlignment="1">
      <alignment horizontal="center"/>
    </xf>
    <xf numFmtId="3" fontId="13" fillId="0" borderId="0" xfId="0" applyNumberFormat="1" applyFont="1" applyFill="1" applyBorder="1" applyAlignment="1">
      <alignment horizontal="left"/>
    </xf>
    <xf numFmtId="3" fontId="6" fillId="0" borderId="0" xfId="0" applyNumberFormat="1" applyFont="1" applyFill="1" applyBorder="1" applyAlignment="1">
      <alignment horizontal="left"/>
    </xf>
    <xf numFmtId="3" fontId="6" fillId="0" borderId="0" xfId="0" applyNumberFormat="1" applyFont="1" applyFill="1" applyAlignment="1">
      <alignment horizontal="left"/>
    </xf>
    <xf numFmtId="4" fontId="11" fillId="12" borderId="3" xfId="0" applyNumberFormat="1" applyFont="1" applyFill="1" applyBorder="1" applyAlignment="1">
      <alignment horizontal="center" vertical="center"/>
    </xf>
    <xf numFmtId="4" fontId="11" fillId="12" borderId="3" xfId="0" applyNumberFormat="1" applyFont="1" applyFill="1" applyBorder="1" applyAlignment="1">
      <alignment horizontal="left" vertical="center"/>
    </xf>
    <xf numFmtId="3" fontId="11" fillId="12" borderId="3" xfId="0" applyNumberFormat="1" applyFont="1" applyFill="1" applyBorder="1" applyAlignment="1">
      <alignment horizontal="center" vertical="center"/>
    </xf>
    <xf numFmtId="4" fontId="5" fillId="12" borderId="4" xfId="0" applyNumberFormat="1" applyFont="1" applyFill="1" applyBorder="1" applyAlignment="1">
      <alignment horizontal="center"/>
    </xf>
    <xf numFmtId="0" fontId="6" fillId="0" borderId="0" xfId="0" applyFont="1" applyBorder="1"/>
    <xf numFmtId="3" fontId="42" fillId="3" borderId="5" xfId="0" applyNumberFormat="1" applyFont="1" applyFill="1" applyBorder="1" applyAlignment="1" applyProtection="1">
      <alignment horizontal="left" wrapText="1"/>
      <protection locked="0"/>
    </xf>
    <xf numFmtId="3" fontId="12" fillId="3" borderId="7" xfId="0" applyNumberFormat="1" applyFont="1" applyFill="1" applyBorder="1" applyAlignment="1" applyProtection="1">
      <alignment horizontal="left"/>
      <protection locked="0"/>
    </xf>
    <xf numFmtId="3" fontId="13" fillId="3" borderId="7" xfId="1" applyNumberFormat="1" applyFont="1" applyFill="1" applyBorder="1" applyAlignment="1">
      <alignment horizontal="left" wrapText="1"/>
    </xf>
    <xf numFmtId="3" fontId="13" fillId="0" borderId="7" xfId="0" applyNumberFormat="1" applyFont="1" applyBorder="1" applyAlignment="1">
      <alignment horizontal="left" vertical="center" wrapText="1"/>
    </xf>
    <xf numFmtId="3" fontId="13" fillId="3" borderId="0" xfId="1" applyNumberFormat="1" applyFont="1" applyFill="1" applyBorder="1" applyAlignment="1">
      <alignment horizontal="left" wrapText="1"/>
    </xf>
    <xf numFmtId="3" fontId="13" fillId="3" borderId="5" xfId="0" applyNumberFormat="1" applyFont="1" applyFill="1" applyBorder="1" applyAlignment="1">
      <alignment horizontal="left" wrapText="1"/>
    </xf>
    <xf numFmtId="3" fontId="43" fillId="3" borderId="5" xfId="1" applyNumberFormat="1" applyFont="1" applyFill="1" applyBorder="1" applyAlignment="1">
      <alignment horizontal="left" wrapText="1"/>
    </xf>
    <xf numFmtId="3" fontId="12" fillId="3" borderId="0" xfId="0" applyNumberFormat="1" applyFont="1" applyFill="1" applyBorder="1" applyAlignment="1">
      <alignment horizontal="left"/>
    </xf>
    <xf numFmtId="0" fontId="16" fillId="3" borderId="0" xfId="0" applyFont="1" applyFill="1" applyBorder="1"/>
    <xf numFmtId="0" fontId="16" fillId="3" borderId="0" xfId="0" applyFont="1" applyFill="1"/>
    <xf numFmtId="0" fontId="6" fillId="0" borderId="0" xfId="0" applyFont="1" applyBorder="1" applyAlignment="1">
      <alignment wrapText="1"/>
    </xf>
    <xf numFmtId="3" fontId="6" fillId="0" borderId="0" xfId="0" applyNumberFormat="1" applyFont="1" applyBorder="1"/>
    <xf numFmtId="0" fontId="6" fillId="0" borderId="0" xfId="0" applyFont="1" applyBorder="1" applyAlignment="1">
      <alignment horizontal="left"/>
    </xf>
    <xf numFmtId="3" fontId="45" fillId="0" borderId="0" xfId="0" applyNumberFormat="1" applyFont="1" applyBorder="1" applyAlignment="1">
      <alignment vertical="center" wrapText="1"/>
    </xf>
    <xf numFmtId="0" fontId="6" fillId="0" borderId="0" xfId="0" applyFont="1" applyAlignment="1">
      <alignment wrapText="1"/>
    </xf>
    <xf numFmtId="3" fontId="6" fillId="0" borderId="0" xfId="0" applyNumberFormat="1" applyFont="1"/>
    <xf numFmtId="0" fontId="6" fillId="0" borderId="0" xfId="0" applyFont="1" applyAlignment="1">
      <alignment horizontal="left"/>
    </xf>
    <xf numFmtId="3" fontId="5" fillId="0" borderId="5" xfId="0" applyNumberFormat="1" applyFont="1" applyFill="1" applyBorder="1" applyAlignment="1">
      <alignment horizontal="left" wrapText="1"/>
    </xf>
    <xf numFmtId="3" fontId="12" fillId="0" borderId="7" xfId="0" applyNumberFormat="1" applyFont="1" applyFill="1" applyBorder="1" applyAlignment="1" applyProtection="1">
      <alignment horizontal="left"/>
      <protection locked="0"/>
    </xf>
    <xf numFmtId="3" fontId="5" fillId="0" borderId="0" xfId="0" applyNumberFormat="1" applyFont="1" applyFill="1" applyBorder="1" applyAlignment="1">
      <alignment horizontal="center"/>
    </xf>
    <xf numFmtId="0" fontId="6" fillId="0" borderId="0" xfId="0" applyFont="1" applyFill="1" applyBorder="1"/>
    <xf numFmtId="0" fontId="22" fillId="3" borderId="18" xfId="0" applyFont="1" applyFill="1" applyBorder="1" applyAlignment="1">
      <alignment horizontal="center"/>
    </xf>
    <xf numFmtId="166" fontId="24" fillId="3" borderId="22" xfId="0" applyNumberFormat="1" applyFont="1" applyFill="1" applyBorder="1" applyAlignment="1">
      <alignment horizontal="center"/>
    </xf>
    <xf numFmtId="166" fontId="24" fillId="3" borderId="22" xfId="0" applyNumberFormat="1" applyFont="1" applyFill="1" applyBorder="1" applyAlignment="1">
      <alignment horizontal="center" wrapText="1"/>
    </xf>
    <xf numFmtId="0" fontId="23" fillId="3" borderId="7" xfId="0" applyFont="1" applyFill="1" applyBorder="1" applyAlignment="1">
      <alignment horizontal="center" wrapText="1"/>
    </xf>
    <xf numFmtId="166" fontId="24" fillId="3" borderId="7" xfId="0" applyNumberFormat="1" applyFont="1" applyFill="1" applyBorder="1" applyAlignment="1">
      <alignment horizontal="center"/>
    </xf>
    <xf numFmtId="166" fontId="24" fillId="3" borderId="7" xfId="0" applyNumberFormat="1" applyFont="1" applyFill="1" applyBorder="1" applyAlignment="1">
      <alignment horizontal="center" wrapText="1"/>
    </xf>
    <xf numFmtId="0" fontId="0" fillId="5" borderId="7" xfId="0" applyFill="1" applyBorder="1" applyAlignment="1"/>
    <xf numFmtId="0" fontId="0" fillId="3" borderId="7" xfId="0" applyFill="1" applyBorder="1" applyAlignment="1"/>
    <xf numFmtId="165" fontId="23" fillId="3" borderId="23" xfId="0" applyNumberFormat="1" applyFont="1" applyFill="1" applyBorder="1" applyAlignment="1">
      <alignment horizontal="center" wrapText="1"/>
    </xf>
    <xf numFmtId="4" fontId="13" fillId="0" borderId="11" xfId="1" applyNumberFormat="1" applyFont="1" applyFill="1" applyBorder="1" applyAlignment="1">
      <alignment horizontal="left" wrapText="1"/>
    </xf>
    <xf numFmtId="3" fontId="13" fillId="0" borderId="18" xfId="1" applyNumberFormat="1" applyFont="1" applyFill="1" applyBorder="1" applyAlignment="1">
      <alignment horizontal="center"/>
    </xf>
    <xf numFmtId="4" fontId="13" fillId="0" borderId="18" xfId="1" applyNumberFormat="1" applyFont="1" applyFill="1" applyBorder="1" applyAlignment="1">
      <alignment horizontal="center"/>
    </xf>
    <xf numFmtId="4" fontId="13" fillId="0" borderId="18" xfId="1" applyNumberFormat="1" applyFont="1" applyFill="1" applyBorder="1" applyAlignment="1">
      <alignment horizontal="left"/>
    </xf>
    <xf numFmtId="4" fontId="12" fillId="0" borderId="18" xfId="1" applyNumberFormat="1" applyFont="1" applyFill="1" applyBorder="1" applyAlignment="1">
      <alignment horizontal="center"/>
    </xf>
    <xf numFmtId="4" fontId="13" fillId="3" borderId="18" xfId="1" applyNumberFormat="1" applyFont="1" applyFill="1" applyBorder="1" applyAlignment="1">
      <alignment horizontal="center"/>
    </xf>
    <xf numFmtId="0" fontId="13" fillId="3" borderId="7" xfId="1" applyNumberFormat="1" applyFont="1" applyFill="1" applyBorder="1" applyAlignment="1">
      <alignment horizontal="left" wrapText="1"/>
    </xf>
    <xf numFmtId="4" fontId="13" fillId="0" borderId="5" xfId="1" applyNumberFormat="1" applyFont="1" applyFill="1" applyBorder="1" applyAlignment="1">
      <alignment horizontal="left" wrapText="1"/>
    </xf>
    <xf numFmtId="0" fontId="13" fillId="3" borderId="11" xfId="1" applyNumberFormat="1" applyFont="1" applyFill="1" applyBorder="1" applyAlignment="1">
      <alignment horizontal="left" wrapText="1"/>
    </xf>
    <xf numFmtId="0" fontId="44" fillId="0" borderId="17" xfId="0" applyFont="1" applyFill="1" applyBorder="1" applyAlignment="1">
      <alignment horizontal="center" vertical="center"/>
    </xf>
    <xf numFmtId="0" fontId="31" fillId="5" borderId="7" xfId="0" applyFont="1" applyFill="1" applyBorder="1" applyAlignment="1">
      <alignment horizontal="left" wrapText="1"/>
    </xf>
    <xf numFmtId="3" fontId="31" fillId="5" borderId="7" xfId="0" applyNumberFormat="1" applyFont="1" applyFill="1" applyBorder="1" applyAlignment="1">
      <alignment horizontal="left" wrapText="1"/>
    </xf>
    <xf numFmtId="166" fontId="31" fillId="14" borderId="7" xfId="0" applyNumberFormat="1" applyFont="1" applyFill="1" applyBorder="1" applyAlignment="1">
      <alignment horizontal="left" wrapText="1"/>
    </xf>
    <xf numFmtId="0" fontId="0" fillId="0" borderId="7" xfId="0" applyBorder="1" applyAlignment="1">
      <alignment horizontal="left" wrapText="1"/>
    </xf>
    <xf numFmtId="166" fontId="0" fillId="0" borderId="7" xfId="0" applyNumberFormat="1" applyBorder="1" applyAlignment="1">
      <alignment horizontal="left"/>
    </xf>
    <xf numFmtId="0" fontId="0" fillId="0" borderId="7" xfId="0" applyBorder="1" applyAlignment="1">
      <alignment horizontal="left"/>
    </xf>
    <xf numFmtId="3" fontId="13" fillId="0" borderId="5" xfId="0" applyNumberFormat="1" applyFont="1" applyFill="1" applyBorder="1" applyAlignment="1">
      <alignment horizontal="left" wrapText="1"/>
    </xf>
    <xf numFmtId="3" fontId="13" fillId="0" borderId="7" xfId="0" applyNumberFormat="1" applyFont="1" applyFill="1" applyBorder="1" applyAlignment="1">
      <alignment horizontal="center"/>
    </xf>
    <xf numFmtId="4" fontId="3" fillId="12" borderId="3" xfId="0" applyNumberFormat="1" applyFont="1" applyFill="1" applyBorder="1" applyAlignment="1">
      <alignment horizontal="left" vertical="center"/>
    </xf>
    <xf numFmtId="0" fontId="4" fillId="3" borderId="0" xfId="0" applyFont="1" applyFill="1" applyBorder="1" applyAlignment="1">
      <alignment horizontal="center"/>
    </xf>
    <xf numFmtId="0" fontId="30" fillId="0" borderId="0" xfId="0" applyFont="1" applyBorder="1"/>
    <xf numFmtId="0" fontId="30" fillId="0" borderId="0" xfId="0" applyFont="1"/>
    <xf numFmtId="3" fontId="7" fillId="12" borderId="7" xfId="0" applyNumberFormat="1" applyFont="1" applyFill="1" applyBorder="1" applyAlignment="1" applyProtection="1">
      <alignment horizontal="left"/>
      <protection locked="0"/>
    </xf>
    <xf numFmtId="3" fontId="4" fillId="3" borderId="0" xfId="0" applyNumberFormat="1" applyFont="1" applyFill="1" applyBorder="1" applyAlignment="1">
      <alignment horizontal="center"/>
    </xf>
    <xf numFmtId="3" fontId="13" fillId="3" borderId="6" xfId="1" applyNumberFormat="1" applyFont="1" applyFill="1" applyBorder="1" applyAlignment="1">
      <alignment horizontal="left" wrapText="1"/>
    </xf>
    <xf numFmtId="3" fontId="13" fillId="3" borderId="5" xfId="1" applyNumberFormat="1" applyFont="1" applyFill="1" applyBorder="1" applyAlignment="1">
      <alignment horizontal="right" wrapText="1"/>
    </xf>
    <xf numFmtId="3" fontId="13" fillId="0" borderId="6" xfId="1" applyNumberFormat="1" applyFont="1" applyFill="1" applyBorder="1" applyAlignment="1">
      <alignment horizontal="left" wrapText="1"/>
    </xf>
    <xf numFmtId="0" fontId="19" fillId="0" borderId="17" xfId="0" applyFont="1" applyFill="1" applyBorder="1" applyAlignment="1">
      <alignment horizontal="center" vertical="center"/>
    </xf>
    <xf numFmtId="0" fontId="19" fillId="0" borderId="17" xfId="0" applyFont="1" applyBorder="1" applyAlignment="1">
      <alignment horizontal="center" vertical="center"/>
    </xf>
    <xf numFmtId="3" fontId="12" fillId="0" borderId="6" xfId="0" applyNumberFormat="1" applyFont="1" applyFill="1" applyBorder="1" applyAlignment="1" applyProtection="1">
      <alignment horizontal="center"/>
      <protection locked="0"/>
    </xf>
    <xf numFmtId="3" fontId="11" fillId="0" borderId="5" xfId="0" applyNumberFormat="1" applyFont="1" applyFill="1" applyBorder="1" applyAlignment="1">
      <alignment horizontal="left" wrapText="1"/>
    </xf>
    <xf numFmtId="3" fontId="51" fillId="0" borderId="5" xfId="0" applyNumberFormat="1" applyFont="1" applyFill="1" applyBorder="1" applyAlignment="1">
      <alignment horizontal="center" vertical="center" wrapText="1"/>
    </xf>
    <xf numFmtId="170" fontId="13" fillId="3" borderId="5" xfId="12" applyNumberFormat="1" applyFont="1" applyFill="1" applyBorder="1" applyAlignment="1">
      <alignment horizontal="right" wrapText="1"/>
    </xf>
    <xf numFmtId="7" fontId="13" fillId="3" borderId="5" xfId="12" applyNumberFormat="1" applyFont="1" applyFill="1" applyBorder="1" applyAlignment="1">
      <alignment horizontal="right" wrapText="1"/>
    </xf>
    <xf numFmtId="0" fontId="13" fillId="3" borderId="0" xfId="0" applyFont="1" applyFill="1" applyBorder="1"/>
    <xf numFmtId="0" fontId="13" fillId="3" borderId="0" xfId="0" applyFont="1" applyFill="1"/>
    <xf numFmtId="3" fontId="50" fillId="0" borderId="16" xfId="0" applyNumberFormat="1" applyFont="1" applyFill="1" applyBorder="1" applyAlignment="1">
      <alignment horizontal="right" indent="1"/>
    </xf>
    <xf numFmtId="3" fontId="13" fillId="3" borderId="0" xfId="0" applyNumberFormat="1" applyFont="1" applyFill="1" applyBorder="1"/>
    <xf numFmtId="3" fontId="13" fillId="3" borderId="0" xfId="0" applyNumberFormat="1" applyFont="1" applyFill="1"/>
    <xf numFmtId="0" fontId="32" fillId="3" borderId="15" xfId="0" applyFont="1" applyFill="1" applyBorder="1" applyAlignment="1">
      <alignment vertical="top"/>
    </xf>
    <xf numFmtId="0" fontId="33" fillId="3" borderId="15" xfId="0" applyFont="1" applyFill="1" applyBorder="1" applyAlignment="1">
      <alignment vertical="top"/>
    </xf>
    <xf numFmtId="49" fontId="2" fillId="12" borderId="1" xfId="0" applyNumberFormat="1" applyFont="1" applyFill="1" applyBorder="1" applyAlignment="1">
      <alignment horizontal="left" vertical="center" wrapText="1"/>
    </xf>
    <xf numFmtId="49" fontId="2" fillId="12" borderId="2"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49" fontId="25" fillId="2" borderId="2" xfId="0" applyNumberFormat="1" applyFont="1" applyFill="1" applyBorder="1" applyAlignment="1">
      <alignment horizontal="left" vertical="center" wrapText="1"/>
    </xf>
    <xf numFmtId="170" fontId="13" fillId="0" borderId="5" xfId="12" applyNumberFormat="1" applyFont="1" applyFill="1" applyBorder="1" applyAlignment="1">
      <alignment horizontal="right" wrapText="1"/>
    </xf>
    <xf numFmtId="170" fontId="13" fillId="3" borderId="11" xfId="12" applyNumberFormat="1" applyFont="1" applyFill="1" applyBorder="1" applyAlignment="1">
      <alignment horizontal="right" wrapText="1"/>
    </xf>
    <xf numFmtId="170" fontId="36" fillId="0" borderId="7" xfId="12" applyNumberFormat="1" applyFont="1" applyBorder="1" applyAlignment="1">
      <alignment horizontal="right"/>
    </xf>
    <xf numFmtId="170" fontId="13" fillId="3" borderId="26" xfId="12" applyNumberFormat="1" applyFont="1" applyFill="1" applyBorder="1" applyAlignment="1">
      <alignment horizontal="right" wrapText="1"/>
    </xf>
    <xf numFmtId="3" fontId="13" fillId="3" borderId="21" xfId="12" applyNumberFormat="1" applyFont="1" applyFill="1" applyBorder="1" applyAlignment="1">
      <alignment horizontal="right" wrapText="1"/>
    </xf>
    <xf numFmtId="3" fontId="50" fillId="0" borderId="16" xfId="0" applyNumberFormat="1" applyFont="1" applyBorder="1" applyAlignment="1">
      <alignment horizontal="right"/>
    </xf>
    <xf numFmtId="3" fontId="36" fillId="0" borderId="16" xfId="0" applyNumberFormat="1" applyFont="1" applyBorder="1" applyAlignment="1">
      <alignment horizontal="right"/>
    </xf>
    <xf numFmtId="170" fontId="12" fillId="3" borderId="5" xfId="12" applyNumberFormat="1" applyFont="1" applyFill="1" applyBorder="1" applyAlignment="1">
      <alignment horizontal="right" wrapText="1"/>
    </xf>
    <xf numFmtId="3" fontId="13" fillId="3" borderId="35" xfId="12" applyNumberFormat="1" applyFont="1" applyFill="1" applyBorder="1" applyAlignment="1">
      <alignment horizontal="right" wrapText="1"/>
    </xf>
    <xf numFmtId="3" fontId="13" fillId="3" borderId="34" xfId="12" applyNumberFormat="1" applyFont="1" applyFill="1" applyBorder="1" applyAlignment="1">
      <alignment horizontal="right" wrapText="1"/>
    </xf>
    <xf numFmtId="3" fontId="36" fillId="0" borderId="13" xfId="0" applyNumberFormat="1" applyFont="1" applyBorder="1" applyAlignment="1">
      <alignment horizontal="right"/>
    </xf>
    <xf numFmtId="6" fontId="36" fillId="0" borderId="7" xfId="0" applyNumberFormat="1" applyFont="1" applyFill="1" applyBorder="1" applyAlignment="1">
      <alignment horizontal="right"/>
    </xf>
    <xf numFmtId="170" fontId="0" fillId="3" borderId="7" xfId="12" applyNumberFormat="1" applyFont="1" applyFill="1" applyBorder="1" applyAlignment="1">
      <alignment horizontal="right"/>
    </xf>
    <xf numFmtId="170" fontId="36" fillId="0" borderId="0" xfId="12" applyNumberFormat="1" applyFont="1" applyAlignment="1">
      <alignment horizontal="right"/>
    </xf>
    <xf numFmtId="168" fontId="36" fillId="0" borderId="7" xfId="0" applyNumberFormat="1" applyFont="1" applyFill="1" applyBorder="1" applyAlignment="1">
      <alignment horizontal="right"/>
    </xf>
    <xf numFmtId="3" fontId="13" fillId="0" borderId="5" xfId="1" applyNumberFormat="1" applyFont="1" applyFill="1" applyBorder="1" applyAlignment="1">
      <alignment horizontal="right" wrapText="1"/>
    </xf>
    <xf numFmtId="169" fontId="36" fillId="0" borderId="7" xfId="12" applyNumberFormat="1" applyFont="1" applyBorder="1" applyAlignment="1">
      <alignment horizontal="right"/>
    </xf>
    <xf numFmtId="3" fontId="36" fillId="0" borderId="0" xfId="12" applyNumberFormat="1" applyFont="1" applyAlignment="1">
      <alignment horizontal="right"/>
    </xf>
    <xf numFmtId="169" fontId="36" fillId="0" borderId="0" xfId="12" applyNumberFormat="1" applyFont="1" applyAlignment="1">
      <alignment horizontal="right"/>
    </xf>
    <xf numFmtId="0" fontId="36" fillId="0" borderId="22" xfId="12" applyNumberFormat="1" applyFont="1" applyFill="1" applyBorder="1" applyAlignment="1">
      <alignment horizontal="right"/>
    </xf>
    <xf numFmtId="3" fontId="36" fillId="0" borderId="22" xfId="12" applyNumberFormat="1" applyFont="1" applyFill="1" applyBorder="1" applyAlignment="1">
      <alignment horizontal="right"/>
    </xf>
    <xf numFmtId="166" fontId="36" fillId="0" borderId="7" xfId="12" applyNumberFormat="1" applyFont="1" applyBorder="1" applyAlignment="1">
      <alignment horizontal="right"/>
    </xf>
    <xf numFmtId="166" fontId="36" fillId="0" borderId="22" xfId="12" applyNumberFormat="1" applyFont="1" applyFill="1" applyBorder="1" applyAlignment="1">
      <alignment horizontal="right"/>
    </xf>
    <xf numFmtId="3" fontId="0" fillId="0" borderId="16" xfId="0" applyNumberFormat="1" applyBorder="1" applyAlignment="1">
      <alignment horizontal="right"/>
    </xf>
    <xf numFmtId="3" fontId="0" fillId="3" borderId="7" xfId="0" applyNumberFormat="1" applyFill="1" applyBorder="1" applyAlignment="1">
      <alignment horizontal="right"/>
    </xf>
    <xf numFmtId="4" fontId="0" fillId="3" borderId="7" xfId="0" applyNumberFormat="1" applyFill="1" applyBorder="1" applyAlignment="1">
      <alignment horizontal="right"/>
    </xf>
    <xf numFmtId="4" fontId="13" fillId="3" borderId="5" xfId="1" applyNumberFormat="1" applyFont="1" applyFill="1" applyBorder="1" applyAlignment="1">
      <alignment horizontal="right" wrapText="1"/>
    </xf>
    <xf numFmtId="3" fontId="36" fillId="0" borderId="0" xfId="0" applyNumberFormat="1" applyFont="1" applyAlignment="1">
      <alignment horizontal="right"/>
    </xf>
    <xf numFmtId="3" fontId="12" fillId="3" borderId="5" xfId="1" applyNumberFormat="1" applyFont="1" applyFill="1" applyBorder="1" applyAlignment="1">
      <alignment horizontal="right" wrapText="1"/>
    </xf>
    <xf numFmtId="3" fontId="13" fillId="0" borderId="24" xfId="1" applyNumberFormat="1" applyFont="1" applyFill="1" applyBorder="1" applyAlignment="1">
      <alignment horizontal="right" wrapText="1"/>
    </xf>
    <xf numFmtId="3" fontId="13" fillId="0" borderId="7" xfId="1" applyNumberFormat="1" applyFont="1" applyFill="1" applyBorder="1" applyAlignment="1">
      <alignment horizontal="right" wrapText="1"/>
    </xf>
    <xf numFmtId="3" fontId="13" fillId="0" borderId="6" xfId="1" applyNumberFormat="1" applyFont="1" applyFill="1" applyBorder="1" applyAlignment="1">
      <alignment horizontal="right" wrapText="1"/>
    </xf>
    <xf numFmtId="3" fontId="13" fillId="3" borderId="24" xfId="1" applyNumberFormat="1" applyFont="1" applyFill="1" applyBorder="1" applyAlignment="1">
      <alignment horizontal="right" wrapText="1"/>
    </xf>
    <xf numFmtId="3" fontId="13" fillId="3" borderId="7" xfId="1" applyNumberFormat="1" applyFont="1" applyFill="1" applyBorder="1" applyAlignment="1">
      <alignment horizontal="right" wrapText="1"/>
    </xf>
    <xf numFmtId="3" fontId="0" fillId="0" borderId="7" xfId="0" applyNumberFormat="1" applyBorder="1" applyAlignment="1">
      <alignment horizontal="right"/>
    </xf>
    <xf numFmtId="3" fontId="13" fillId="3" borderId="6" xfId="1" applyNumberFormat="1" applyFont="1" applyFill="1" applyBorder="1" applyAlignment="1">
      <alignment horizontal="right" wrapText="1"/>
    </xf>
    <xf numFmtId="168" fontId="1" fillId="15" borderId="14" xfId="0" applyNumberFormat="1" applyFont="1" applyFill="1" applyBorder="1" applyAlignment="1">
      <alignment horizontal="right"/>
    </xf>
    <xf numFmtId="3" fontId="0" fillId="0" borderId="0" xfId="0" applyNumberFormat="1" applyAlignment="1">
      <alignment horizontal="right"/>
    </xf>
    <xf numFmtId="168" fontId="1" fillId="15" borderId="12" xfId="0" applyNumberFormat="1" applyFont="1" applyFill="1" applyBorder="1" applyAlignment="1">
      <alignment horizontal="right"/>
    </xf>
    <xf numFmtId="3" fontId="13" fillId="3" borderId="11" xfId="1" applyNumberFormat="1" applyFont="1" applyFill="1" applyBorder="1" applyAlignment="1">
      <alignment horizontal="right" wrapText="1"/>
    </xf>
    <xf numFmtId="168" fontId="1" fillId="0" borderId="0" xfId="0" applyNumberFormat="1" applyFont="1" applyBorder="1" applyAlignment="1">
      <alignment horizontal="right"/>
    </xf>
    <xf numFmtId="168" fontId="1" fillId="15" borderId="0" xfId="0" applyNumberFormat="1" applyFont="1" applyFill="1" applyBorder="1" applyAlignment="1">
      <alignment horizontal="right"/>
    </xf>
    <xf numFmtId="168" fontId="1" fillId="15" borderId="7" xfId="0" applyNumberFormat="1" applyFont="1" applyFill="1" applyBorder="1" applyAlignment="1">
      <alignment horizontal="right"/>
    </xf>
    <xf numFmtId="168" fontId="1" fillId="0" borderId="36" xfId="0" applyNumberFormat="1" applyFont="1" applyBorder="1" applyAlignment="1">
      <alignment horizontal="right"/>
    </xf>
    <xf numFmtId="3" fontId="48" fillId="0" borderId="7" xfId="0" applyNumberFormat="1" applyFont="1" applyBorder="1" applyAlignment="1">
      <alignment horizontal="right" wrapText="1"/>
    </xf>
    <xf numFmtId="3" fontId="13" fillId="0" borderId="25" xfId="0" applyNumberFormat="1" applyFont="1" applyBorder="1" applyAlignment="1">
      <alignment horizontal="right" vertical="center" wrapText="1"/>
    </xf>
    <xf numFmtId="3" fontId="13" fillId="0" borderId="7" xfId="0" applyNumberFormat="1" applyFont="1" applyBorder="1" applyAlignment="1">
      <alignment horizontal="right" vertical="center" wrapText="1"/>
    </xf>
    <xf numFmtId="3" fontId="13" fillId="0" borderId="6" xfId="0" applyNumberFormat="1" applyFont="1" applyBorder="1" applyAlignment="1">
      <alignment horizontal="right" vertical="center" wrapText="1"/>
    </xf>
    <xf numFmtId="167" fontId="0" fillId="0" borderId="8" xfId="0" applyNumberFormat="1" applyBorder="1" applyAlignment="1">
      <alignment horizontal="right" wrapText="1"/>
    </xf>
    <xf numFmtId="0" fontId="6" fillId="0" borderId="0" xfId="0" applyFont="1" applyAlignment="1">
      <alignment horizontal="right"/>
    </xf>
    <xf numFmtId="164" fontId="6" fillId="3" borderId="9" xfId="0" applyNumberFormat="1" applyFont="1" applyFill="1" applyBorder="1" applyAlignment="1">
      <alignment horizontal="right"/>
    </xf>
    <xf numFmtId="3" fontId="16" fillId="0" borderId="7" xfId="0" applyNumberFormat="1" applyFont="1" applyFill="1" applyBorder="1" applyAlignment="1">
      <alignment horizontal="right"/>
    </xf>
    <xf numFmtId="4" fontId="50" fillId="0" borderId="0" xfId="0" applyNumberFormat="1" applyFont="1" applyAlignment="1">
      <alignment horizontal="right"/>
    </xf>
    <xf numFmtId="8" fontId="41" fillId="0" borderId="0" xfId="0" applyNumberFormat="1" applyFont="1" applyAlignment="1">
      <alignment horizontal="right" vertical="center"/>
    </xf>
    <xf numFmtId="167" fontId="13" fillId="3" borderId="5" xfId="1" applyNumberFormat="1" applyFont="1" applyFill="1" applyBorder="1" applyAlignment="1">
      <alignment horizontal="right" wrapText="1"/>
    </xf>
    <xf numFmtId="3" fontId="6" fillId="3" borderId="7" xfId="0" applyNumberFormat="1" applyFont="1" applyFill="1" applyBorder="1" applyAlignment="1">
      <alignment horizontal="right"/>
    </xf>
    <xf numFmtId="14" fontId="46" fillId="13" borderId="6" xfId="0" applyNumberFormat="1" applyFont="1" applyFill="1" applyBorder="1" applyAlignment="1" applyProtection="1">
      <alignment horizontal="right" wrapText="1"/>
      <protection locked="0"/>
    </xf>
    <xf numFmtId="164" fontId="6" fillId="3" borderId="7" xfId="0" applyNumberFormat="1" applyFont="1" applyFill="1" applyBorder="1" applyAlignment="1">
      <alignment horizontal="right"/>
    </xf>
    <xf numFmtId="4" fontId="6" fillId="3" borderId="7" xfId="0" applyNumberFormat="1" applyFont="1" applyFill="1" applyBorder="1" applyAlignment="1">
      <alignment horizontal="right"/>
    </xf>
    <xf numFmtId="3" fontId="13" fillId="3" borderId="7" xfId="1" applyNumberFormat="1" applyFont="1" applyFill="1" applyBorder="1" applyAlignment="1">
      <alignment horizontal="right"/>
    </xf>
    <xf numFmtId="3" fontId="13" fillId="0" borderId="7" xfId="1" applyNumberFormat="1" applyFont="1" applyFill="1" applyBorder="1" applyAlignment="1">
      <alignment horizontal="right"/>
    </xf>
    <xf numFmtId="3" fontId="13" fillId="0" borderId="6" xfId="1" applyNumberFormat="1" applyFont="1" applyFill="1" applyBorder="1" applyAlignment="1">
      <alignment horizontal="right"/>
    </xf>
    <xf numFmtId="3" fontId="14" fillId="3" borderId="7" xfId="1" applyNumberFormat="1" applyFont="1" applyFill="1" applyBorder="1" applyAlignment="1">
      <alignment horizontal="right"/>
    </xf>
    <xf numFmtId="3" fontId="12" fillId="3" borderId="7" xfId="1" applyNumberFormat="1" applyFont="1" applyFill="1" applyBorder="1" applyAlignment="1">
      <alignment horizontal="right"/>
    </xf>
    <xf numFmtId="3" fontId="13" fillId="0" borderId="7" xfId="0" applyNumberFormat="1" applyFont="1" applyFill="1" applyBorder="1" applyAlignment="1">
      <alignment horizontal="right"/>
    </xf>
    <xf numFmtId="3" fontId="13" fillId="4" borderId="7" xfId="0" applyNumberFormat="1" applyFont="1" applyFill="1" applyBorder="1" applyAlignment="1">
      <alignment horizontal="right"/>
    </xf>
    <xf numFmtId="3" fontId="13" fillId="3" borderId="7" xfId="0" applyNumberFormat="1" applyFont="1" applyFill="1" applyBorder="1" applyAlignment="1" applyProtection="1">
      <alignment horizontal="right"/>
      <protection locked="0"/>
    </xf>
    <xf numFmtId="3" fontId="6" fillId="0" borderId="7" xfId="0" applyNumberFormat="1" applyFont="1" applyFill="1" applyBorder="1" applyAlignment="1">
      <alignment horizontal="right"/>
    </xf>
    <xf numFmtId="3" fontId="13" fillId="3" borderId="6" xfId="1" applyNumberFormat="1" applyFont="1" applyFill="1" applyBorder="1" applyAlignment="1">
      <alignment horizontal="right"/>
    </xf>
    <xf numFmtId="3" fontId="12" fillId="3" borderId="6" xfId="1" applyNumberFormat="1" applyFont="1" applyFill="1" applyBorder="1" applyAlignment="1">
      <alignment horizontal="right"/>
    </xf>
    <xf numFmtId="4" fontId="13" fillId="0" borderId="6" xfId="1" applyNumberFormat="1" applyFont="1" applyFill="1" applyBorder="1" applyAlignment="1">
      <alignment horizontal="right"/>
    </xf>
    <xf numFmtId="4" fontId="13" fillId="3" borderId="7" xfId="1" applyNumberFormat="1" applyFont="1" applyFill="1" applyBorder="1" applyAlignment="1">
      <alignment horizontal="right"/>
    </xf>
    <xf numFmtId="4" fontId="13" fillId="0" borderId="7" xfId="1" applyNumberFormat="1" applyFont="1" applyFill="1" applyBorder="1" applyAlignment="1">
      <alignment horizontal="right"/>
    </xf>
    <xf numFmtId="164" fontId="13" fillId="3" borderId="7" xfId="1" applyNumberFormat="1" applyFont="1" applyFill="1" applyBorder="1" applyAlignment="1">
      <alignment horizontal="right"/>
    </xf>
    <xf numFmtId="164" fontId="13" fillId="0" borderId="7" xfId="1" applyNumberFormat="1" applyFont="1" applyFill="1" applyBorder="1" applyAlignment="1">
      <alignment horizontal="right"/>
    </xf>
  </cellXfs>
  <cellStyles count="71">
    <cellStyle name="20% - Accent1" xfId="46" builtinId="30" customBuiltin="1"/>
    <cellStyle name="20% - Accent2 2" xfId="61"/>
    <cellStyle name="20% - Accent3" xfId="50" builtinId="38" customBuiltin="1"/>
    <cellStyle name="20% - Accent4" xfId="53" builtinId="42" customBuiltin="1"/>
    <cellStyle name="20% - Accent5" xfId="56" builtinId="46" customBuiltin="1"/>
    <cellStyle name="20% - Accent6" xfId="59" builtinId="50" customBuiltin="1"/>
    <cellStyle name="40% - Accent1" xfId="47" builtinId="31" customBuiltin="1"/>
    <cellStyle name="40% - Accent2" xfId="49" builtinId="35" customBuiltin="1"/>
    <cellStyle name="40% - Accent3" xfId="51" builtinId="39" customBuiltin="1"/>
    <cellStyle name="40% - Accent4" xfId="54" builtinId="43" customBuiltin="1"/>
    <cellStyle name="40% - Accent5" xfId="57" builtinId="47" customBuiltin="1"/>
    <cellStyle name="40% - Accent6" xfId="60" builtinId="51" customBuiltin="1"/>
    <cellStyle name="60% - Accent1 2" xfId="64"/>
    <cellStyle name="60% - Accent2 2" xfId="65"/>
    <cellStyle name="60% - Accent3 2" xfId="66"/>
    <cellStyle name="60% - Accent4 2" xfId="67"/>
    <cellStyle name="60% - Accent5 2" xfId="68"/>
    <cellStyle name="60% - Accent6 2" xfId="70"/>
    <cellStyle name="Accent1" xfId="45" builtinId="29" customBuiltin="1"/>
    <cellStyle name="Accent2" xfId="48" builtinId="33" customBuiltin="1"/>
    <cellStyle name="Accent3 2" xfId="62"/>
    <cellStyle name="Accent4" xfId="52" builtinId="41" customBuiltin="1"/>
    <cellStyle name="Accent5" xfId="55" builtinId="45" customBuiltin="1"/>
    <cellStyle name="Accent6" xfId="58" builtinId="49" customBuiltin="1"/>
    <cellStyle name="Bad" xfId="36" builtinId="27" customBuiltin="1"/>
    <cellStyle name="Calculation" xfId="39" builtinId="22" customBuiltin="1"/>
    <cellStyle name="Check Cell" xfId="41" builtinId="23" customBuiltin="1"/>
    <cellStyle name="Check Cell 2" xfId="9"/>
    <cellStyle name="Comma" xfId="12" builtinId="3"/>
    <cellStyle name="Comma 10" xfId="13"/>
    <cellStyle name="Comma 10 2" xfId="18"/>
    <cellStyle name="Comma 2" xfId="3"/>
    <cellStyle name="Comma 2 2" xfId="15"/>
    <cellStyle name="Comma 2 3" xfId="23"/>
    <cellStyle name="Comma 2 4" xfId="69"/>
    <cellStyle name="Comma 3" xfId="7"/>
    <cellStyle name="Comma 4" xfId="14"/>
    <cellStyle name="Comma 4 2" xfId="16"/>
    <cellStyle name="Comma 5" xfId="20"/>
    <cellStyle name="Comma 6" xfId="21"/>
    <cellStyle name="Currency" xfId="1" builtinId="4"/>
    <cellStyle name="Currency 2" xfId="2"/>
    <cellStyle name="Currency 2 2" xfId="19"/>
    <cellStyle name="Currency 3" xfId="6"/>
    <cellStyle name="Currency 4" xfId="10"/>
    <cellStyle name="Currency 5" xfId="11"/>
    <cellStyle name="Currency 6" xfId="17"/>
    <cellStyle name="Currency 7" xfId="22"/>
    <cellStyle name="Explanatory Text" xfId="43" builtinId="53" customBuiltin="1"/>
    <cellStyle name="Good 2" xfId="4"/>
    <cellStyle name="Heading 1" xfId="32" builtinId="16" customBuiltin="1"/>
    <cellStyle name="Heading 2" xfId="33" builtinId="17" customBuiltin="1"/>
    <cellStyle name="Heading 3" xfId="34" builtinId="18" customBuiltin="1"/>
    <cellStyle name="Heading 4" xfId="35" builtinId="19" customBuiltin="1"/>
    <cellStyle name="Input" xfId="37" builtinId="20" customBuiltin="1"/>
    <cellStyle name="Linked Cell" xfId="40" builtinId="24" customBuiltin="1"/>
    <cellStyle name="Neutral 2" xfId="8"/>
    <cellStyle name="Neutral 2 2" xfId="63"/>
    <cellStyle name="Normal" xfId="0" builtinId="0"/>
    <cellStyle name="Normal 2" xfId="24"/>
    <cellStyle name="Normal 2 2" xfId="30"/>
    <cellStyle name="Normal 2 3" xfId="29"/>
    <cellStyle name="Normal 3" xfId="27"/>
    <cellStyle name="Normal 5" xfId="28"/>
    <cellStyle name="Normal 6" xfId="26"/>
    <cellStyle name="Normal 7" xfId="25"/>
    <cellStyle name="Note" xfId="5" builtinId="10" customBuiltin="1"/>
    <cellStyle name="Output" xfId="38" builtinId="21" customBuiltin="1"/>
    <cellStyle name="Title" xfId="31" builtinId="15" customBuiltin="1"/>
    <cellStyle name="Total" xfId="44" builtinId="25" customBuiltin="1"/>
    <cellStyle name="Warning Text" xfId="42" builtinId="11" customBuiltin="1"/>
  </cellStyles>
  <dxfs count="6026">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rgb="FFED7D31"/>
        </patternFill>
      </fill>
    </dxf>
    <dxf>
      <fill>
        <patternFill>
          <bgColor rgb="FF00B050"/>
        </patternFill>
      </fill>
    </dxf>
    <dxf>
      <fill>
        <patternFill>
          <bgColor rgb="FFED7D31"/>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
      <fill>
        <patternFill>
          <bgColor rgb="FFFF0000"/>
        </patternFill>
      </fill>
    </dxf>
    <dxf>
      <fill>
        <patternFill>
          <bgColor theme="5"/>
        </patternFill>
      </fill>
    </dxf>
    <dxf>
      <fill>
        <patternFill>
          <bgColor rgb="FF00B050"/>
        </patternFill>
      </fill>
    </dxf>
    <dxf>
      <fill>
        <patternFill>
          <bgColor theme="5"/>
        </patternFill>
      </fill>
    </dxf>
    <dxf>
      <fill>
        <patternFill>
          <bgColor rgb="FFFF0000"/>
        </patternFill>
      </fill>
    </dxf>
    <dxf>
      <fill>
        <patternFill>
          <bgColor theme="5"/>
        </patternFill>
      </fill>
    </dxf>
    <dxf>
      <fill>
        <patternFill>
          <bgColor rgb="FF00B050"/>
        </patternFill>
      </fill>
    </dxf>
  </dxfs>
  <tableStyles count="0" defaultTableStyle="TableStyleMedium2" defaultPivotStyle="PivotStyleLight16"/>
  <colors>
    <mruColors>
      <color rgb="FFF7F46D"/>
      <color rgb="FF006666"/>
      <color rgb="FFFA9AFC"/>
      <color rgb="FF002B2A"/>
      <color rgb="FFFFCCCC"/>
      <color rgb="FF7F9ED7"/>
      <color rgb="FFFFDF79"/>
      <color rgb="FFD9EBCD"/>
      <color rgb="FFFFDF85"/>
      <color rgb="FFC1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956734</xdr:colOff>
      <xdr:row>0</xdr:row>
      <xdr:rowOff>581236</xdr:rowOff>
    </xdr:from>
    <xdr:to>
      <xdr:col>2</xdr:col>
      <xdr:colOff>744007</xdr:colOff>
      <xdr:row>0</xdr:row>
      <xdr:rowOff>1342706</xdr:rowOff>
    </xdr:to>
    <xdr:pic>
      <xdr:nvPicPr>
        <xdr:cNvPr id="3" name="Picture 2"/>
        <xdr:cNvPicPr>
          <a:picLocks noChangeAspect="1"/>
        </xdr:cNvPicPr>
      </xdr:nvPicPr>
      <xdr:blipFill>
        <a:blip xmlns:r="http://schemas.openxmlformats.org/officeDocument/2006/relationships" r:embed="rId1"/>
        <a:stretch>
          <a:fillRect/>
        </a:stretch>
      </xdr:blipFill>
      <xdr:spPr>
        <a:xfrm>
          <a:off x="1583267" y="581236"/>
          <a:ext cx="2411940" cy="7614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opy%20of%20Brexit%20Preparedness%20Action%20%20Contingency%20Plan%20-%20Pobal.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RDF%20Statistical%20Breakdown%20v0_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s\daveye\AppData\Local\Microsoft\Windows\INetCache\Content.Outlook\LWA9KS7W\Copy%20of%20DRCDFunding%20Streams%20Listed%20and%20Allocations%202018%20to%20%202021%20for%20PQ4062.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pps/eDocs/S/RCDCS007/Files/RCDCS007-002-2020/CountyByCountyFundingApproved/Department%20of%20Rural%20and%20Community%20Development,%20County%20Allocations%202017%20to%202021%20for%20public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ory Note and User Guide"/>
      <sheetName val="Dept Sectoral Brexit Structures"/>
      <sheetName val="Summary Action &amp; Contingency"/>
      <sheetName val="Central Case Action Plan"/>
      <sheetName val="No Deal Contingency Plan"/>
      <sheetName val="Masterlist of issues"/>
    </sheetNames>
    <sheetDataSet>
      <sheetData sheetId="0" refreshError="1"/>
      <sheetData sheetId="1" refreshError="1"/>
      <sheetData sheetId="2" refreshError="1"/>
      <sheetData sheetId="3" refreshError="1"/>
      <sheetData sheetId="4" refreshError="1"/>
      <sheetData sheetId="5">
        <row r="3">
          <cell r="F3" t="str">
            <v>Significant barriers to completion</v>
          </cell>
        </row>
        <row r="4">
          <cell r="F4" t="str">
            <v>Issues to overcome/expected to complete</v>
          </cell>
        </row>
        <row r="5">
          <cell r="F5" t="str">
            <v>Completed or fully on track</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2nd #"/>
      <sheetName val="1st+2nd €"/>
      <sheetName val="1st+2nd Totals"/>
      <sheetName val="2nd €"/>
      <sheetName val="2nd #"/>
      <sheetName val="Lead Applicant"/>
      <sheetName val="Table 1&amp;3"/>
      <sheetName val="LOV"/>
    </sheetNames>
    <sheetDataSet>
      <sheetData sheetId="0"/>
      <sheetData sheetId="1"/>
      <sheetData sheetId="2"/>
      <sheetData sheetId="3"/>
      <sheetData sheetId="4"/>
      <sheetData sheetId="5"/>
      <sheetData sheetId="6"/>
      <sheetData sheetId="7">
        <row r="2">
          <cell r="A2" t="str">
            <v>National</v>
          </cell>
        </row>
        <row r="3">
          <cell r="A3" t="str">
            <v>Eastern and Midlands</v>
          </cell>
        </row>
        <row r="4">
          <cell r="A4" t="str">
            <v>Northern and Western</v>
          </cell>
        </row>
        <row r="5">
          <cell r="A5" t="str">
            <v>Southern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County Lis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Funding Figures "/>
      <sheetName val="Master County List"/>
      <sheetName val="2021"/>
      <sheetName val="2020 Allocations"/>
      <sheetName val="2019 Allocations"/>
      <sheetName val="2018 Allocations"/>
      <sheetName val="2017 Allocations"/>
      <sheetName val="Carlow"/>
      <sheetName val="Cavan"/>
      <sheetName val="Clare"/>
      <sheetName val="Cork"/>
      <sheetName val="Donegal"/>
      <sheetName val="Dublin"/>
      <sheetName val="Galway"/>
      <sheetName val="Kerry"/>
      <sheetName val="Kildare"/>
      <sheetName val="Kilkenny"/>
      <sheetName val="Laois"/>
      <sheetName val="Leitrim"/>
      <sheetName val="Limerick"/>
      <sheetName val="Longford"/>
      <sheetName val="Louth"/>
      <sheetName val="Mayo"/>
      <sheetName val="Meath"/>
      <sheetName val="Monaghan"/>
      <sheetName val="Offaly"/>
      <sheetName val="Roscommon"/>
      <sheetName val="Sligo"/>
      <sheetName val="Tipperary"/>
      <sheetName val="Waterford"/>
      <sheetName val="Westmeath"/>
      <sheetName val="Wexford"/>
      <sheetName val="Wicklow"/>
      <sheetName val="Rural Regeneration DF"/>
      <sheetName val="Nationwide Projects Asst"/>
      <sheetName val="LD&amp;CP Overall Figures"/>
      <sheetName val="SICAP 2018-2022"/>
      <sheetName val="CEP Extra Info"/>
      <sheetName val="Completed county Brief"/>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drawing" Target="../drawings/drawing1.xml"/><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18" Type="http://schemas.openxmlformats.org/officeDocument/2006/relationships/printerSettings" Target="../printerSettings/printerSettings44.bin"/><Relationship Id="rId3" Type="http://schemas.openxmlformats.org/officeDocument/2006/relationships/printerSettings" Target="../printerSettings/printerSettings29.bin"/><Relationship Id="rId21" Type="http://schemas.openxmlformats.org/officeDocument/2006/relationships/printerSettings" Target="../printerSettings/printerSettings47.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17" Type="http://schemas.openxmlformats.org/officeDocument/2006/relationships/printerSettings" Target="../printerSettings/printerSettings43.bin"/><Relationship Id="rId2" Type="http://schemas.openxmlformats.org/officeDocument/2006/relationships/printerSettings" Target="../printerSettings/printerSettings28.bin"/><Relationship Id="rId16" Type="http://schemas.openxmlformats.org/officeDocument/2006/relationships/printerSettings" Target="../printerSettings/printerSettings42.bin"/><Relationship Id="rId20" Type="http://schemas.openxmlformats.org/officeDocument/2006/relationships/printerSettings" Target="../printerSettings/printerSettings46.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24" Type="http://schemas.openxmlformats.org/officeDocument/2006/relationships/printerSettings" Target="../printerSettings/printerSettings50.bin"/><Relationship Id="rId5" Type="http://schemas.openxmlformats.org/officeDocument/2006/relationships/printerSettings" Target="../printerSettings/printerSettings31.bin"/><Relationship Id="rId15" Type="http://schemas.openxmlformats.org/officeDocument/2006/relationships/printerSettings" Target="../printerSettings/printerSettings41.bin"/><Relationship Id="rId23" Type="http://schemas.openxmlformats.org/officeDocument/2006/relationships/printerSettings" Target="../printerSettings/printerSettings49.bin"/><Relationship Id="rId10" Type="http://schemas.openxmlformats.org/officeDocument/2006/relationships/printerSettings" Target="../printerSettings/printerSettings36.bin"/><Relationship Id="rId19" Type="http://schemas.openxmlformats.org/officeDocument/2006/relationships/printerSettings" Target="../printerSettings/printerSettings45.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40.bin"/><Relationship Id="rId22" Type="http://schemas.openxmlformats.org/officeDocument/2006/relationships/printerSettings" Target="../printerSettings/printerSettings48.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58.bin"/><Relationship Id="rId13" Type="http://schemas.openxmlformats.org/officeDocument/2006/relationships/printerSettings" Target="../printerSettings/printerSettings63.bin"/><Relationship Id="rId18" Type="http://schemas.openxmlformats.org/officeDocument/2006/relationships/printerSettings" Target="../printerSettings/printerSettings68.bin"/><Relationship Id="rId3" Type="http://schemas.openxmlformats.org/officeDocument/2006/relationships/printerSettings" Target="../printerSettings/printerSettings53.bin"/><Relationship Id="rId21" Type="http://schemas.openxmlformats.org/officeDocument/2006/relationships/printerSettings" Target="../printerSettings/printerSettings71.bin"/><Relationship Id="rId7" Type="http://schemas.openxmlformats.org/officeDocument/2006/relationships/printerSettings" Target="../printerSettings/printerSettings57.bin"/><Relationship Id="rId12" Type="http://schemas.openxmlformats.org/officeDocument/2006/relationships/printerSettings" Target="../printerSettings/printerSettings62.bin"/><Relationship Id="rId17" Type="http://schemas.openxmlformats.org/officeDocument/2006/relationships/printerSettings" Target="../printerSettings/printerSettings67.bin"/><Relationship Id="rId2" Type="http://schemas.openxmlformats.org/officeDocument/2006/relationships/printerSettings" Target="../printerSettings/printerSettings52.bin"/><Relationship Id="rId16" Type="http://schemas.openxmlformats.org/officeDocument/2006/relationships/printerSettings" Target="../printerSettings/printerSettings66.bin"/><Relationship Id="rId20" Type="http://schemas.openxmlformats.org/officeDocument/2006/relationships/printerSettings" Target="../printerSettings/printerSettings70.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11" Type="http://schemas.openxmlformats.org/officeDocument/2006/relationships/printerSettings" Target="../printerSettings/printerSettings61.bin"/><Relationship Id="rId24" Type="http://schemas.openxmlformats.org/officeDocument/2006/relationships/printerSettings" Target="../printerSettings/printerSettings74.bin"/><Relationship Id="rId5" Type="http://schemas.openxmlformats.org/officeDocument/2006/relationships/printerSettings" Target="../printerSettings/printerSettings55.bin"/><Relationship Id="rId15" Type="http://schemas.openxmlformats.org/officeDocument/2006/relationships/printerSettings" Target="../printerSettings/printerSettings65.bin"/><Relationship Id="rId23" Type="http://schemas.openxmlformats.org/officeDocument/2006/relationships/printerSettings" Target="../printerSettings/printerSettings73.bin"/><Relationship Id="rId10" Type="http://schemas.openxmlformats.org/officeDocument/2006/relationships/printerSettings" Target="../printerSettings/printerSettings60.bin"/><Relationship Id="rId19" Type="http://schemas.openxmlformats.org/officeDocument/2006/relationships/printerSettings" Target="../printerSettings/printerSettings69.bin"/><Relationship Id="rId4" Type="http://schemas.openxmlformats.org/officeDocument/2006/relationships/printerSettings" Target="../printerSettings/printerSettings54.bin"/><Relationship Id="rId9" Type="http://schemas.openxmlformats.org/officeDocument/2006/relationships/printerSettings" Target="../printerSettings/printerSettings59.bin"/><Relationship Id="rId14" Type="http://schemas.openxmlformats.org/officeDocument/2006/relationships/printerSettings" Target="../printerSettings/printerSettings64.bin"/><Relationship Id="rId22" Type="http://schemas.openxmlformats.org/officeDocument/2006/relationships/printerSettings" Target="../printerSettings/printerSettings72.bin"/></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82.bin"/><Relationship Id="rId13" Type="http://schemas.openxmlformats.org/officeDocument/2006/relationships/printerSettings" Target="../printerSettings/printerSettings87.bin"/><Relationship Id="rId18" Type="http://schemas.openxmlformats.org/officeDocument/2006/relationships/printerSettings" Target="../printerSettings/printerSettings92.bin"/><Relationship Id="rId3" Type="http://schemas.openxmlformats.org/officeDocument/2006/relationships/printerSettings" Target="../printerSettings/printerSettings77.bin"/><Relationship Id="rId21" Type="http://schemas.openxmlformats.org/officeDocument/2006/relationships/printerSettings" Target="../printerSettings/printerSettings95.bin"/><Relationship Id="rId7" Type="http://schemas.openxmlformats.org/officeDocument/2006/relationships/printerSettings" Target="../printerSettings/printerSettings81.bin"/><Relationship Id="rId12" Type="http://schemas.openxmlformats.org/officeDocument/2006/relationships/printerSettings" Target="../printerSettings/printerSettings86.bin"/><Relationship Id="rId17" Type="http://schemas.openxmlformats.org/officeDocument/2006/relationships/printerSettings" Target="../printerSettings/printerSettings91.bin"/><Relationship Id="rId2" Type="http://schemas.openxmlformats.org/officeDocument/2006/relationships/printerSettings" Target="../printerSettings/printerSettings76.bin"/><Relationship Id="rId16" Type="http://schemas.openxmlformats.org/officeDocument/2006/relationships/printerSettings" Target="../printerSettings/printerSettings90.bin"/><Relationship Id="rId20" Type="http://schemas.openxmlformats.org/officeDocument/2006/relationships/printerSettings" Target="../printerSettings/printerSettings94.bin"/><Relationship Id="rId1" Type="http://schemas.openxmlformats.org/officeDocument/2006/relationships/printerSettings" Target="../printerSettings/printerSettings75.bin"/><Relationship Id="rId6" Type="http://schemas.openxmlformats.org/officeDocument/2006/relationships/printerSettings" Target="../printerSettings/printerSettings80.bin"/><Relationship Id="rId11" Type="http://schemas.openxmlformats.org/officeDocument/2006/relationships/printerSettings" Target="../printerSettings/printerSettings85.bin"/><Relationship Id="rId24" Type="http://schemas.openxmlformats.org/officeDocument/2006/relationships/printerSettings" Target="../printerSettings/printerSettings98.bin"/><Relationship Id="rId5" Type="http://schemas.openxmlformats.org/officeDocument/2006/relationships/printerSettings" Target="../printerSettings/printerSettings79.bin"/><Relationship Id="rId15" Type="http://schemas.openxmlformats.org/officeDocument/2006/relationships/printerSettings" Target="../printerSettings/printerSettings89.bin"/><Relationship Id="rId23" Type="http://schemas.openxmlformats.org/officeDocument/2006/relationships/printerSettings" Target="../printerSettings/printerSettings97.bin"/><Relationship Id="rId10" Type="http://schemas.openxmlformats.org/officeDocument/2006/relationships/printerSettings" Target="../printerSettings/printerSettings84.bin"/><Relationship Id="rId19" Type="http://schemas.openxmlformats.org/officeDocument/2006/relationships/printerSettings" Target="../printerSettings/printerSettings93.bin"/><Relationship Id="rId4" Type="http://schemas.openxmlformats.org/officeDocument/2006/relationships/printerSettings" Target="../printerSettings/printerSettings78.bin"/><Relationship Id="rId9" Type="http://schemas.openxmlformats.org/officeDocument/2006/relationships/printerSettings" Target="../printerSettings/printerSettings83.bin"/><Relationship Id="rId14" Type="http://schemas.openxmlformats.org/officeDocument/2006/relationships/printerSettings" Target="../printerSettings/printerSettings88.bin"/><Relationship Id="rId22" Type="http://schemas.openxmlformats.org/officeDocument/2006/relationships/printerSettings" Target="../printerSettings/printerSettings9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06.bin"/><Relationship Id="rId13" Type="http://schemas.openxmlformats.org/officeDocument/2006/relationships/printerSettings" Target="../printerSettings/printerSettings111.bin"/><Relationship Id="rId18" Type="http://schemas.openxmlformats.org/officeDocument/2006/relationships/printerSettings" Target="../printerSettings/printerSettings116.bin"/><Relationship Id="rId3" Type="http://schemas.openxmlformats.org/officeDocument/2006/relationships/printerSettings" Target="../printerSettings/printerSettings101.bin"/><Relationship Id="rId21" Type="http://schemas.openxmlformats.org/officeDocument/2006/relationships/printerSettings" Target="../printerSettings/printerSettings119.bin"/><Relationship Id="rId7" Type="http://schemas.openxmlformats.org/officeDocument/2006/relationships/printerSettings" Target="../printerSettings/printerSettings105.bin"/><Relationship Id="rId12" Type="http://schemas.openxmlformats.org/officeDocument/2006/relationships/printerSettings" Target="../printerSettings/printerSettings110.bin"/><Relationship Id="rId17" Type="http://schemas.openxmlformats.org/officeDocument/2006/relationships/printerSettings" Target="../printerSettings/printerSettings115.bin"/><Relationship Id="rId2" Type="http://schemas.openxmlformats.org/officeDocument/2006/relationships/printerSettings" Target="../printerSettings/printerSettings100.bin"/><Relationship Id="rId16" Type="http://schemas.openxmlformats.org/officeDocument/2006/relationships/printerSettings" Target="../printerSettings/printerSettings114.bin"/><Relationship Id="rId20" Type="http://schemas.openxmlformats.org/officeDocument/2006/relationships/printerSettings" Target="../printerSettings/printerSettings118.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11" Type="http://schemas.openxmlformats.org/officeDocument/2006/relationships/printerSettings" Target="../printerSettings/printerSettings109.bin"/><Relationship Id="rId24" Type="http://schemas.openxmlformats.org/officeDocument/2006/relationships/printerSettings" Target="../printerSettings/printerSettings122.bin"/><Relationship Id="rId5" Type="http://schemas.openxmlformats.org/officeDocument/2006/relationships/printerSettings" Target="../printerSettings/printerSettings103.bin"/><Relationship Id="rId15" Type="http://schemas.openxmlformats.org/officeDocument/2006/relationships/printerSettings" Target="../printerSettings/printerSettings113.bin"/><Relationship Id="rId23" Type="http://schemas.openxmlformats.org/officeDocument/2006/relationships/printerSettings" Target="../printerSettings/printerSettings121.bin"/><Relationship Id="rId10" Type="http://schemas.openxmlformats.org/officeDocument/2006/relationships/printerSettings" Target="../printerSettings/printerSettings108.bin"/><Relationship Id="rId19" Type="http://schemas.openxmlformats.org/officeDocument/2006/relationships/printerSettings" Target="../printerSettings/printerSettings117.bin"/><Relationship Id="rId4" Type="http://schemas.openxmlformats.org/officeDocument/2006/relationships/printerSettings" Target="../printerSettings/printerSettings102.bin"/><Relationship Id="rId9" Type="http://schemas.openxmlformats.org/officeDocument/2006/relationships/printerSettings" Target="../printerSettings/printerSettings107.bin"/><Relationship Id="rId14" Type="http://schemas.openxmlformats.org/officeDocument/2006/relationships/printerSettings" Target="../printerSettings/printerSettings112.bin"/><Relationship Id="rId22" Type="http://schemas.openxmlformats.org/officeDocument/2006/relationships/printerSettings" Target="../printerSettings/printerSettings1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726"/>
  </sheetPr>
  <dimension ref="A1:AD9"/>
  <sheetViews>
    <sheetView zoomScale="70" zoomScaleNormal="70" workbookViewId="0">
      <selection activeCell="F3" sqref="F3"/>
    </sheetView>
  </sheetViews>
  <sheetFormatPr defaultColWidth="8.5546875" defaultRowHeight="14.4"/>
  <cols>
    <col min="1" max="1" width="8.5546875" style="70"/>
    <col min="2" max="2" width="37.5546875" style="87" customWidth="1"/>
    <col min="3" max="5" width="16.5546875" style="70" customWidth="1"/>
    <col min="6" max="6" width="16.5546875" style="86" customWidth="1"/>
    <col min="7" max="19" width="16.5546875" style="70" customWidth="1"/>
    <col min="20" max="20" width="16.5546875" style="96" customWidth="1"/>
    <col min="21" max="28" width="16.5546875" style="70" customWidth="1"/>
    <col min="29" max="29" width="20.5546875" style="70" bestFit="1" customWidth="1"/>
    <col min="30" max="30" width="12.5546875" style="70" bestFit="1" customWidth="1"/>
    <col min="31" max="16384" width="8.5546875" style="70"/>
  </cols>
  <sheetData>
    <row r="1" spans="1:30" ht="112.8" customHeight="1" thickBot="1">
      <c r="A1" s="88"/>
      <c r="B1" s="84"/>
      <c r="C1" s="77"/>
      <c r="D1" s="236" t="s">
        <v>946</v>
      </c>
      <c r="E1" s="237"/>
      <c r="F1" s="237"/>
      <c r="G1" s="237"/>
      <c r="H1" s="237"/>
      <c r="I1" s="237"/>
      <c r="J1" s="237"/>
      <c r="K1" s="237"/>
      <c r="L1" s="237"/>
      <c r="M1" s="237"/>
      <c r="N1" s="237"/>
      <c r="O1" s="237"/>
      <c r="P1" s="237"/>
      <c r="Q1" s="237"/>
      <c r="R1" s="237"/>
      <c r="S1" s="237"/>
      <c r="T1" s="237"/>
      <c r="U1" s="237"/>
      <c r="V1" s="237"/>
      <c r="W1" s="237"/>
      <c r="X1" s="237"/>
      <c r="Y1" s="237"/>
      <c r="Z1" s="237"/>
      <c r="AA1" s="237"/>
      <c r="AB1" s="237"/>
      <c r="AC1" s="237"/>
    </row>
    <row r="2" spans="1:30" s="85" customFormat="1" ht="54" customHeight="1" thickBot="1">
      <c r="A2" s="73"/>
      <c r="B2" s="73"/>
      <c r="C2" s="73" t="s">
        <v>1</v>
      </c>
      <c r="D2" s="73" t="s">
        <v>2</v>
      </c>
      <c r="E2" s="73" t="s">
        <v>3</v>
      </c>
      <c r="F2" s="74" t="s">
        <v>4</v>
      </c>
      <c r="G2" s="73" t="s">
        <v>5</v>
      </c>
      <c r="H2" s="73" t="s">
        <v>6</v>
      </c>
      <c r="I2" s="73" t="s">
        <v>7</v>
      </c>
      <c r="J2" s="73" t="s">
        <v>8</v>
      </c>
      <c r="K2" s="73" t="s">
        <v>9</v>
      </c>
      <c r="L2" s="73" t="s">
        <v>10</v>
      </c>
      <c r="M2" s="73" t="s">
        <v>11</v>
      </c>
      <c r="N2" s="73" t="s">
        <v>12</v>
      </c>
      <c r="O2" s="73" t="s">
        <v>13</v>
      </c>
      <c r="P2" s="73" t="s">
        <v>14</v>
      </c>
      <c r="Q2" s="73" t="s">
        <v>15</v>
      </c>
      <c r="R2" s="73" t="s">
        <v>16</v>
      </c>
      <c r="S2" s="73" t="s">
        <v>17</v>
      </c>
      <c r="T2" s="73" t="s">
        <v>18</v>
      </c>
      <c r="U2" s="73" t="s">
        <v>19</v>
      </c>
      <c r="V2" s="73" t="s">
        <v>20</v>
      </c>
      <c r="W2" s="73" t="s">
        <v>21</v>
      </c>
      <c r="X2" s="73" t="s">
        <v>22</v>
      </c>
      <c r="Y2" s="73" t="s">
        <v>23</v>
      </c>
      <c r="Z2" s="73" t="s">
        <v>24</v>
      </c>
      <c r="AA2" s="73" t="s">
        <v>25</v>
      </c>
      <c r="AB2" s="73" t="s">
        <v>26</v>
      </c>
      <c r="AC2" s="73" t="s">
        <v>72</v>
      </c>
      <c r="AD2" s="89"/>
    </row>
    <row r="3" spans="1:30" s="85" customFormat="1" ht="54" customHeight="1">
      <c r="A3" s="191"/>
      <c r="B3" s="191" t="s">
        <v>984</v>
      </c>
      <c r="C3" s="192">
        <f>'2024 Allocations'!B47</f>
        <v>6800018.0152958473</v>
      </c>
      <c r="D3" s="192">
        <f>'2024 Allocations'!C47</f>
        <v>22820484.034856085</v>
      </c>
      <c r="E3" s="192">
        <f>'2024 Allocations'!D47</f>
        <v>19218515.877367698</v>
      </c>
      <c r="F3" s="192">
        <f>'2024 Allocations'!E47</f>
        <v>26902319.965962514</v>
      </c>
      <c r="G3" s="192">
        <f>'2024 Allocations'!F47</f>
        <v>35669205.165295847</v>
      </c>
      <c r="H3" s="192">
        <f>'2024 Allocations'!G47</f>
        <v>43061118.049999997</v>
      </c>
      <c r="I3" s="192">
        <f>'2024 Allocations'!H47</f>
        <v>35467517.531295851</v>
      </c>
      <c r="J3" s="192">
        <f>'2024 Allocations'!I47</f>
        <v>21559063.965295844</v>
      </c>
      <c r="K3" s="192">
        <f>'2024 Allocations'!J47</f>
        <v>13215957.908922452</v>
      </c>
      <c r="L3" s="192">
        <f>'2024 Allocations'!K47</f>
        <v>8369574.1578798909</v>
      </c>
      <c r="M3" s="192">
        <f>'2024 Allocations'!L47</f>
        <v>9775792.8440968879</v>
      </c>
      <c r="N3" s="192">
        <f>'2024 Allocations'!M47</f>
        <v>15675727.917989831</v>
      </c>
      <c r="O3" s="192">
        <f>'2024 Allocations'!N47</f>
        <v>23719702.029165417</v>
      </c>
      <c r="P3" s="192">
        <f>'2024 Allocations'!O47</f>
        <v>5233239.7352958471</v>
      </c>
      <c r="Q3" s="192">
        <f>'2024 Allocations'!P47</f>
        <v>10496572.171295848</v>
      </c>
      <c r="R3" s="192">
        <f>'2024 Allocations'!Q47</f>
        <v>26796714.245295845</v>
      </c>
      <c r="S3" s="192">
        <f>'2024 Allocations'!R47</f>
        <v>7070056.4861167967</v>
      </c>
      <c r="T3" s="192">
        <f>'2024 Allocations'!S47</f>
        <v>23463594.415295847</v>
      </c>
      <c r="U3" s="192">
        <f>'2024 Allocations'!T47</f>
        <v>18551395.971697524</v>
      </c>
      <c r="V3" s="192">
        <f>'2024 Allocations'!U47</f>
        <v>15018330.06619413</v>
      </c>
      <c r="W3" s="192">
        <f>'2024 Allocations'!V47</f>
        <v>17096729.372840215</v>
      </c>
      <c r="X3" s="192">
        <f>'2024 Allocations'!W47</f>
        <v>22971435.889533333</v>
      </c>
      <c r="Y3" s="192">
        <f>'2024 Allocations'!W47</f>
        <v>22971435.889533333</v>
      </c>
      <c r="Z3" s="192">
        <f>'2024 Allocations'!X47</f>
        <v>11320302.134332784</v>
      </c>
      <c r="AA3" s="192">
        <f>'2024 Allocations'!Y47</f>
        <v>6796319.3877341682</v>
      </c>
      <c r="AB3" s="192">
        <f>'2024 Allocations'!Z47</f>
        <v>14372614.987291232</v>
      </c>
      <c r="AC3" s="192">
        <f>SUM(C3:AB3)</f>
        <v>484413738.21588105</v>
      </c>
      <c r="AD3" s="89"/>
    </row>
    <row r="4" spans="1:30" s="195" customFormat="1" ht="71.25" customHeight="1">
      <c r="A4" s="95"/>
      <c r="B4" s="191" t="s">
        <v>967</v>
      </c>
      <c r="C4" s="192">
        <f>'2023 Allocations'!B53</f>
        <v>7426231.9000000004</v>
      </c>
      <c r="D4" s="192">
        <f>'2023 Allocations'!C53</f>
        <v>6653594.3599999994</v>
      </c>
      <c r="E4" s="192">
        <f>'2023 Allocations'!D53</f>
        <v>9167222.7100000009</v>
      </c>
      <c r="F4" s="192">
        <f>'2023 Allocations'!E53</f>
        <v>20040383.979999997</v>
      </c>
      <c r="G4" s="192">
        <f>'2023 Allocations'!F53</f>
        <v>15433535.869999999</v>
      </c>
      <c r="H4" s="192">
        <f>'2023 Allocations'!G53</f>
        <v>44308706.740000002</v>
      </c>
      <c r="I4" s="192">
        <f>'2023 Allocations'!H53</f>
        <v>32086354.080000002</v>
      </c>
      <c r="J4" s="192">
        <f>'2023 Allocations'!I53</f>
        <v>13378405.280000001</v>
      </c>
      <c r="K4" s="192">
        <f>'2023 Allocations'!J53</f>
        <v>7284433</v>
      </c>
      <c r="L4" s="192">
        <f>'2023 Allocations'!K53</f>
        <v>5423708.2999999998</v>
      </c>
      <c r="M4" s="192">
        <f>'2023 Allocations'!L53</f>
        <v>4116979.2399999998</v>
      </c>
      <c r="N4" s="192">
        <f>'2023 Allocations'!M53</f>
        <v>7958537.0500000007</v>
      </c>
      <c r="O4" s="192">
        <f>'2023 Allocations'!N53</f>
        <v>9772133.4600000009</v>
      </c>
      <c r="P4" s="192">
        <f>'2023 Allocations'!O53</f>
        <v>3399046.1099999994</v>
      </c>
      <c r="Q4" s="192">
        <f>'2023 Allocations'!P53</f>
        <v>6369047.1699999999</v>
      </c>
      <c r="R4" s="192">
        <f>'2023 Allocations'!Q53</f>
        <v>15260216.18</v>
      </c>
      <c r="S4" s="192">
        <f>'2023 Allocations'!R53</f>
        <v>7327093.0700000003</v>
      </c>
      <c r="T4" s="192">
        <f>'2023 Allocations'!S53</f>
        <v>10398849.870000001</v>
      </c>
      <c r="U4" s="192">
        <f>'2023 Allocations'!T53</f>
        <v>5866619.04</v>
      </c>
      <c r="V4" s="192">
        <f>'2023 Allocations'!U53</f>
        <v>8068291.1200000001</v>
      </c>
      <c r="W4" s="192">
        <f>'2023 Allocations'!V53</f>
        <v>8903991.540000001</v>
      </c>
      <c r="X4" s="192">
        <f>'2023 Allocations'!W53</f>
        <v>7328647.5099999998</v>
      </c>
      <c r="Y4" s="192">
        <f>'2023 Allocations'!X53</f>
        <v>7264527.0099999998</v>
      </c>
      <c r="Z4" s="192">
        <f>'2023 Allocations'!Y53</f>
        <v>5922810.6400000006</v>
      </c>
      <c r="AA4" s="192">
        <f>'2023 Allocations'!Z53</f>
        <v>11661683.609999999</v>
      </c>
      <c r="AB4" s="192">
        <f>'2023 Allocations'!AA53</f>
        <v>6695423.9300000006</v>
      </c>
      <c r="AC4" s="192">
        <f t="shared" ref="AC4:AC7" si="0">SUM(C4:AB4)</f>
        <v>287516472.77000004</v>
      </c>
      <c r="AD4" s="194"/>
    </row>
    <row r="5" spans="1:30" s="195" customFormat="1" ht="71.25" customHeight="1">
      <c r="A5" s="95"/>
      <c r="B5" s="191" t="s">
        <v>539</v>
      </c>
      <c r="C5" s="192">
        <f>'2022 Allocations'!B45</f>
        <v>8287249.79</v>
      </c>
      <c r="D5" s="192">
        <f>'2022 Allocations'!C45</f>
        <v>17295295.940000001</v>
      </c>
      <c r="E5" s="192">
        <f>'2022 Allocations'!D45</f>
        <v>21085378.219999999</v>
      </c>
      <c r="F5" s="192">
        <f>'2022 Allocations'!E45</f>
        <v>46950147.287162788</v>
      </c>
      <c r="G5" s="192">
        <f>'2022 Allocations'!F45</f>
        <v>29161847.483628258</v>
      </c>
      <c r="H5" s="192">
        <f>'2022 Allocations'!G45</f>
        <v>34010239.171041586</v>
      </c>
      <c r="I5" s="192">
        <f>'2022 Allocations'!H45</f>
        <v>26822092.561897848</v>
      </c>
      <c r="J5" s="192">
        <f>'2022 Allocations'!I45</f>
        <v>15548259.704150567</v>
      </c>
      <c r="K5" s="192">
        <f>'2022 Allocations'!J45</f>
        <v>11569764.75</v>
      </c>
      <c r="L5" s="192">
        <f>'2022 Allocations'!K45</f>
        <v>11835723.789999999</v>
      </c>
      <c r="M5" s="192">
        <f>'2022 Allocations'!L45</f>
        <v>10325064.359999999</v>
      </c>
      <c r="N5" s="192">
        <f>'2022 Allocations'!M45</f>
        <v>20105053.899999999</v>
      </c>
      <c r="O5" s="192">
        <f>'2022 Allocations'!N45</f>
        <v>15083931.108891685</v>
      </c>
      <c r="P5" s="192">
        <f>'2022 Allocations'!O45</f>
        <v>7761876.1400000006</v>
      </c>
      <c r="Q5" s="192">
        <f>'2022 Allocations'!P45</f>
        <v>8825513.435195487</v>
      </c>
      <c r="R5" s="192">
        <f>'2022 Allocations'!Q45</f>
        <v>25949867.974645883</v>
      </c>
      <c r="S5" s="192">
        <f>'2022 Allocations'!R45</f>
        <v>10499318.890000001</v>
      </c>
      <c r="T5" s="192">
        <f>'2022 Allocations'!S45</f>
        <v>14220135.219999999</v>
      </c>
      <c r="U5" s="192">
        <f>'2022 Allocations'!T45</f>
        <v>12248768.369999999</v>
      </c>
      <c r="V5" s="192">
        <f>'2022 Allocations'!U45</f>
        <v>16733053.689999999</v>
      </c>
      <c r="W5" s="192">
        <f>'2022 Allocations'!V45</f>
        <v>9358772.3499999996</v>
      </c>
      <c r="X5" s="192">
        <f>'2022 Allocations'!W45</f>
        <v>44613547.051500805</v>
      </c>
      <c r="Y5" s="192">
        <f>'2022 Allocations'!X45</f>
        <v>16866002.719999999</v>
      </c>
      <c r="Z5" s="192">
        <f>'2022 Allocations'!Y45</f>
        <v>11737038.74</v>
      </c>
      <c r="AA5" s="192">
        <f>'2022 Allocations'!Z45</f>
        <v>13736312.890000001</v>
      </c>
      <c r="AB5" s="192">
        <f>'2022 Allocations'!AA45</f>
        <v>11218219.387793988</v>
      </c>
      <c r="AC5" s="192">
        <f t="shared" si="0"/>
        <v>471848474.92590892</v>
      </c>
      <c r="AD5" s="194"/>
    </row>
    <row r="6" spans="1:30" s="97" customFormat="1" ht="67.8" customHeight="1">
      <c r="A6" s="188"/>
      <c r="B6" s="196" t="s">
        <v>355</v>
      </c>
      <c r="C6" s="189">
        <f>'2021Allocations'!B49</f>
        <v>3768031.1550195352</v>
      </c>
      <c r="D6" s="189">
        <f>'2021Allocations'!C49</f>
        <v>8991076.7429423928</v>
      </c>
      <c r="E6" s="189">
        <f>'2021Allocations'!D49</f>
        <v>8369828.0648315577</v>
      </c>
      <c r="F6" s="190">
        <f>'2021Allocations'!E49</f>
        <v>24773628.566578947</v>
      </c>
      <c r="G6" s="189">
        <f>'2021Allocations'!F49</f>
        <v>32213381.477660891</v>
      </c>
      <c r="H6" s="189">
        <f>'2021Allocations'!G49</f>
        <v>36043084.511814483</v>
      </c>
      <c r="I6" s="189">
        <f>'2021Allocations'!H49</f>
        <v>22875636.372975741</v>
      </c>
      <c r="J6" s="189">
        <f>'2021Allocations'!I49</f>
        <v>15007150.747243473</v>
      </c>
      <c r="K6" s="189">
        <f>'2021Allocations'!J49</f>
        <v>3896075.7252176851</v>
      </c>
      <c r="L6" s="189">
        <f>'2021Allocations'!K49</f>
        <v>12246940.083074452</v>
      </c>
      <c r="M6" s="189">
        <f>'2021Allocations'!L49</f>
        <v>5462128.5756532196</v>
      </c>
      <c r="N6" s="189">
        <f>'2021Allocations'!M49</f>
        <v>12269752.897811521</v>
      </c>
      <c r="O6" s="189">
        <f>'2021Allocations'!N49</f>
        <v>12374980.203634253</v>
      </c>
      <c r="P6" s="189">
        <f>'2021Allocations'!O49</f>
        <v>12503575.256191675</v>
      </c>
      <c r="Q6" s="189">
        <f>'2021Allocations'!P49</f>
        <v>8483870.8841249999</v>
      </c>
      <c r="R6" s="189">
        <f>'2021Allocations'!Q49</f>
        <v>24135062.296461109</v>
      </c>
      <c r="S6" s="189">
        <f>'2021Allocations'!R49</f>
        <v>7912165.1239265008</v>
      </c>
      <c r="T6" s="189">
        <f>'2021Allocations'!S49</f>
        <v>20361040.107646048</v>
      </c>
      <c r="U6" s="189">
        <f>'2021Allocations'!T49</f>
        <v>5785455.06206406</v>
      </c>
      <c r="V6" s="189">
        <f>'2021Allocations'!U49</f>
        <v>11312936.4206474</v>
      </c>
      <c r="W6" s="189">
        <f>'2021Allocations'!V49</f>
        <v>6265355.0399598647</v>
      </c>
      <c r="X6" s="189">
        <f>'2021Allocations'!W49</f>
        <v>13664289.002790522</v>
      </c>
      <c r="Y6" s="189">
        <f>'2021Allocations'!X49</f>
        <v>7196684.9043543832</v>
      </c>
      <c r="Z6" s="189">
        <f>'2021Allocations'!Y49</f>
        <v>14049039.614597276</v>
      </c>
      <c r="AA6" s="189">
        <f>'2021Allocations'!Z49</f>
        <v>9900643.7754023075</v>
      </c>
      <c r="AB6" s="189">
        <f>'2021Allocations'!AA49</f>
        <v>8302296.0168168033</v>
      </c>
      <c r="AC6" s="192">
        <f t="shared" si="0"/>
        <v>348164108.62944102</v>
      </c>
      <c r="AD6" s="105"/>
    </row>
    <row r="7" spans="1:30" s="195" customFormat="1" ht="71.25" customHeight="1">
      <c r="A7" s="95"/>
      <c r="B7" s="191" t="s">
        <v>73</v>
      </c>
      <c r="C7" s="192">
        <f>'2020 Allocations'!C47</f>
        <v>4966503.29</v>
      </c>
      <c r="D7" s="192">
        <f>'2020 Allocations'!D47</f>
        <v>7414798.54</v>
      </c>
      <c r="E7" s="192">
        <f>'2020 Allocations'!E47</f>
        <v>8141550.4900000012</v>
      </c>
      <c r="F7" s="193">
        <f>'2020 Allocations'!F47</f>
        <v>21775909.720000003</v>
      </c>
      <c r="G7" s="192">
        <f>'2020 Allocations'!G47</f>
        <v>15266979.77</v>
      </c>
      <c r="H7" s="192">
        <f>'2020 Allocations'!H47</f>
        <v>52729924.589999996</v>
      </c>
      <c r="I7" s="192">
        <f>'2020 Allocations'!I47</f>
        <v>22436331.77</v>
      </c>
      <c r="J7" s="192">
        <f>'2020 Allocations'!J47</f>
        <v>12265521.450000001</v>
      </c>
      <c r="K7" s="192">
        <f>'2020 Allocations'!K47</f>
        <v>7985435.7199999997</v>
      </c>
      <c r="L7" s="192">
        <f>'2020 Allocations'!L47</f>
        <v>7124608.7699999996</v>
      </c>
      <c r="M7" s="192">
        <f>'2020 Allocations'!M47</f>
        <v>6659290.040000001</v>
      </c>
      <c r="N7" s="192">
        <f>'2020 Allocations'!N47</f>
        <v>6972876.2300000004</v>
      </c>
      <c r="O7" s="192">
        <f>'2020 Allocations'!O47</f>
        <v>14392699.43</v>
      </c>
      <c r="P7" s="192">
        <f>'2020 Allocations'!P47</f>
        <v>8014162.1800000006</v>
      </c>
      <c r="Q7" s="192">
        <f>'2020 Allocations'!Q47</f>
        <v>8720023.6899999995</v>
      </c>
      <c r="R7" s="192">
        <f>'2020 Allocations'!R47</f>
        <v>15080887.929999998</v>
      </c>
      <c r="S7" s="192">
        <f>'2020 Allocations'!S47</f>
        <v>7578999.96</v>
      </c>
      <c r="T7" s="192">
        <f>'2020 Allocations'!T47</f>
        <v>8367251.2699999996</v>
      </c>
      <c r="U7" s="192">
        <f>'2020 Allocations'!U47</f>
        <v>8740375.4700000007</v>
      </c>
      <c r="V7" s="192">
        <f>'2020 Allocations'!V47</f>
        <v>9155107.7599999998</v>
      </c>
      <c r="W7" s="192">
        <f>'2020 Allocations'!W47</f>
        <v>7024017.1699999999</v>
      </c>
      <c r="X7" s="192">
        <f>'2020 Allocations'!X47</f>
        <v>10387985.549999999</v>
      </c>
      <c r="Y7" s="192">
        <f>'2020 Allocations'!Y47</f>
        <v>8729114.6099999994</v>
      </c>
      <c r="Z7" s="192">
        <f>'2020 Allocations'!Z47</f>
        <v>7668423.1399999987</v>
      </c>
      <c r="AA7" s="192">
        <f>'2020 Allocations'!AA47</f>
        <v>9983131.8599999994</v>
      </c>
      <c r="AB7" s="192">
        <f>'2020 Allocations'!AB47</f>
        <v>9253360.5899999999</v>
      </c>
      <c r="AC7" s="192">
        <f t="shared" si="0"/>
        <v>306835270.99000001</v>
      </c>
      <c r="AD7" s="194"/>
    </row>
    <row r="9" spans="1:30" s="195" customFormat="1" ht="71.25" customHeight="1">
      <c r="A9" s="95"/>
      <c r="B9" s="191" t="s">
        <v>986</v>
      </c>
      <c r="C9" s="192">
        <f>SUM(C3:C7)</f>
        <v>31248034.150315382</v>
      </c>
      <c r="D9" s="192">
        <f t="shared" ref="D9:AC9" si="1">SUM(D3:D7)</f>
        <v>63175249.617798477</v>
      </c>
      <c r="E9" s="192">
        <f t="shared" si="1"/>
        <v>65982495.362199254</v>
      </c>
      <c r="F9" s="192">
        <f t="shared" si="1"/>
        <v>140442389.51970425</v>
      </c>
      <c r="G9" s="192">
        <f t="shared" si="1"/>
        <v>127744949.76658499</v>
      </c>
      <c r="H9" s="192">
        <f t="shared" si="1"/>
        <v>210153073.06285605</v>
      </c>
      <c r="I9" s="192">
        <f t="shared" si="1"/>
        <v>139687932.31616944</v>
      </c>
      <c r="J9" s="192">
        <f t="shared" si="1"/>
        <v>77758401.146689877</v>
      </c>
      <c r="K9" s="192">
        <f t="shared" si="1"/>
        <v>43951667.104140133</v>
      </c>
      <c r="L9" s="192">
        <f t="shared" si="1"/>
        <v>45000555.100954339</v>
      </c>
      <c r="M9" s="192">
        <f t="shared" si="1"/>
        <v>36339255.059750102</v>
      </c>
      <c r="N9" s="192">
        <f t="shared" si="1"/>
        <v>62981947.995801359</v>
      </c>
      <c r="O9" s="192">
        <f t="shared" si="1"/>
        <v>75343446.23169136</v>
      </c>
      <c r="P9" s="192">
        <f t="shared" si="1"/>
        <v>36911899.421487525</v>
      </c>
      <c r="Q9" s="192">
        <f t="shared" si="1"/>
        <v>42895027.350616328</v>
      </c>
      <c r="R9" s="192">
        <f t="shared" si="1"/>
        <v>107222748.62640283</v>
      </c>
      <c r="S9" s="192">
        <f t="shared" si="1"/>
        <v>40387633.530043297</v>
      </c>
      <c r="T9" s="192">
        <f t="shared" si="1"/>
        <v>76810870.882941887</v>
      </c>
      <c r="U9" s="192">
        <f t="shared" si="1"/>
        <v>51192613.913761579</v>
      </c>
      <c r="V9" s="192">
        <f t="shared" si="1"/>
        <v>60287719.056841522</v>
      </c>
      <c r="W9" s="192">
        <f t="shared" si="1"/>
        <v>48648865.472800083</v>
      </c>
      <c r="X9" s="192">
        <f t="shared" si="1"/>
        <v>98965905.003824651</v>
      </c>
      <c r="Y9" s="192">
        <f t="shared" si="1"/>
        <v>63027765.133887716</v>
      </c>
      <c r="Z9" s="192">
        <f t="shared" si="1"/>
        <v>50697614.268930063</v>
      </c>
      <c r="AA9" s="192">
        <f t="shared" si="1"/>
        <v>52078091.523136474</v>
      </c>
      <c r="AB9" s="192">
        <f t="shared" si="1"/>
        <v>49841914.911902025</v>
      </c>
      <c r="AC9" s="192">
        <f t="shared" si="1"/>
        <v>1898778065.5312309</v>
      </c>
      <c r="AD9" s="194"/>
    </row>
  </sheetData>
  <customSheetViews>
    <customSheetView guid="{67B56ECE-405C-4574-830E-8288B238DD46}" scale="75" topLeftCell="A2">
      <selection activeCell="C3" sqref="C3"/>
      <pageMargins left="0.7" right="0.7" top="0.75" bottom="0.75" header="0.3" footer="0.3"/>
      <pageSetup paperSize="9" orientation="portrait" horizontalDpi="4294967295" verticalDpi="4294967295" r:id="rId1"/>
    </customSheetView>
    <customSheetView guid="{536E65A8-AAEB-4C8E-B41F-640591C62A68}" scale="75" topLeftCell="A2">
      <selection activeCell="C3" sqref="C3"/>
      <pageMargins left="0.7" right="0.7" top="0.75" bottom="0.75" header="0.3" footer="0.3"/>
      <pageSetup paperSize="9" orientation="portrait" horizontalDpi="4294967295" verticalDpi="4294967295" r:id="rId2"/>
    </customSheetView>
    <customSheetView guid="{AB0FB087-82D7-4F94-8308-D6F3FB89D9A7}" scale="75" topLeftCell="A2">
      <selection activeCell="C4" sqref="C4"/>
      <pageMargins left="0.7" right="0.7" top="0.75" bottom="0.75" header="0.3" footer="0.3"/>
      <pageSetup paperSize="9" orientation="portrait" horizontalDpi="4294967295" verticalDpi="4294967295" r:id="rId3"/>
    </customSheetView>
    <customSheetView guid="{9ADFB77C-52E6-44E4-A9A7-73B42124B1CE}" scale="75">
      <selection activeCell="C3" sqref="C3"/>
      <pageMargins left="0.7" right="0.7" top="0.75" bottom="0.75" header="0.3" footer="0.3"/>
      <pageSetup paperSize="9" orientation="portrait" horizontalDpi="4294967295" verticalDpi="4294967295" r:id="rId4"/>
    </customSheetView>
    <customSheetView guid="{442317D0-433B-45B3-A35B-DECDC5831118}" scale="75">
      <selection activeCell="C3" sqref="C3"/>
      <pageMargins left="0.7" right="0.7" top="0.75" bottom="0.75" header="0.3" footer="0.3"/>
      <pageSetup paperSize="9" orientation="portrait" horizontalDpi="4294967295" verticalDpi="4294967295" r:id="rId5"/>
    </customSheetView>
    <customSheetView guid="{4B727CD6-1A2D-47E2-85CD-D58EBDFEFC1D}" scale="75">
      <selection activeCell="C14" sqref="C14"/>
      <pageMargins left="0.7" right="0.7" top="0.75" bottom="0.75" header="0.3" footer="0.3"/>
      <pageSetup paperSize="9" orientation="portrait" horizontalDpi="4294967295" verticalDpi="4294967295" r:id="rId6"/>
    </customSheetView>
    <customSheetView guid="{474539C2-E8AC-48AA-8CD1-F699CD323E9D}" scale="75">
      <selection activeCell="C14" sqref="C14"/>
      <pageMargins left="0.7" right="0.7" top="0.75" bottom="0.75" header="0.3" footer="0.3"/>
      <pageSetup paperSize="9" orientation="portrait" horizontalDpi="4294967295" verticalDpi="4294967295" r:id="rId7"/>
    </customSheetView>
    <customSheetView guid="{538723AC-9229-4670-8249-E98D66836D0E}" scale="75">
      <selection activeCell="C14" sqref="C14"/>
      <pageMargins left="0.7" right="0.7" top="0.75" bottom="0.75" header="0.3" footer="0.3"/>
      <pageSetup paperSize="9" orientation="portrait" horizontalDpi="4294967295" verticalDpi="4294967295" r:id="rId8"/>
    </customSheetView>
    <customSheetView guid="{E758E5EE-8625-48A2-971E-697CE8C60C72}" scale="75" topLeftCell="A2">
      <selection activeCell="E4" sqref="E4"/>
      <pageMargins left="0.7" right="0.7" top="0.75" bottom="0.75" header="0.3" footer="0.3"/>
      <pageSetup paperSize="9" orientation="portrait" horizontalDpi="4294967295" verticalDpi="4294967295" r:id="rId9"/>
    </customSheetView>
    <customSheetView guid="{9FC68027-15F4-4341-99AC-C65335EA83EB}" scale="75">
      <selection activeCell="C3" sqref="C3"/>
      <pageMargins left="0.7" right="0.7" top="0.75" bottom="0.75" header="0.3" footer="0.3"/>
      <pageSetup paperSize="9" orientation="portrait" horizontalDpi="4294967295" verticalDpi="4294967295" r:id="rId10"/>
    </customSheetView>
    <customSheetView guid="{454C9484-A227-478A-AEC9-42331D2E7685}" scale="75">
      <selection activeCell="C3" sqref="C3"/>
      <pageMargins left="0.7" right="0.7" top="0.75" bottom="0.75" header="0.3" footer="0.3"/>
      <pageSetup paperSize="9" orientation="portrait" horizontalDpi="4294967295" verticalDpi="4294967295" r:id="rId11"/>
    </customSheetView>
    <customSheetView guid="{70B7FB2F-66D5-4C0C-AC76-C517C7B127EE}" scale="75">
      <selection activeCell="C3" sqref="C3"/>
      <pageMargins left="0.7" right="0.7" top="0.75" bottom="0.75" header="0.3" footer="0.3"/>
      <pageSetup paperSize="9" orientation="portrait" horizontalDpi="4294967295" verticalDpi="4294967295" r:id="rId12"/>
    </customSheetView>
    <customSheetView guid="{E2834DDA-36CC-45A1-8008-8C5A40581360}" scale="75" topLeftCell="A2">
      <selection activeCell="C3" sqref="C3"/>
      <pageMargins left="0.7" right="0.7" top="0.75" bottom="0.75" header="0.3" footer="0.3"/>
      <pageSetup paperSize="9" orientation="portrait" horizontalDpi="4294967295" verticalDpi="4294967295" r:id="rId13"/>
    </customSheetView>
    <customSheetView guid="{22D968EB-EE4A-4C46-8AD2-A8EE6619CA18}" scale="75">
      <selection activeCell="C3" sqref="C3"/>
      <pageMargins left="0.7" right="0.7" top="0.75" bottom="0.75" header="0.3" footer="0.3"/>
      <pageSetup paperSize="9" orientation="portrait" horizontalDpi="4294967295" verticalDpi="4294967295" r:id="rId14"/>
    </customSheetView>
    <customSheetView guid="{C08720C7-9518-48A9-8FAF-B0B2D1B17670}" scale="75">
      <selection activeCell="C3" sqref="C3"/>
      <pageMargins left="0.7" right="0.7" top="0.75" bottom="0.75" header="0.3" footer="0.3"/>
      <pageSetup paperSize="9" orientation="portrait" horizontalDpi="4294967295" verticalDpi="4294967295" r:id="rId15"/>
    </customSheetView>
    <customSheetView guid="{C4836E1C-180B-498B-917D-ECE7D41D90B2}" scale="75">
      <selection activeCell="C3" sqref="C3"/>
      <pageMargins left="0.7" right="0.7" top="0.75" bottom="0.75" header="0.3" footer="0.3"/>
      <pageSetup paperSize="9" orientation="portrait" horizontalDpi="4294967295" verticalDpi="4294967295" r:id="rId16"/>
    </customSheetView>
    <customSheetView guid="{DA7CE3CE-4011-48A4-A2B5-7F126370BA27}" scale="75">
      <selection activeCell="C3" sqref="C3"/>
      <pageMargins left="0.7" right="0.7" top="0.75" bottom="0.75" header="0.3" footer="0.3"/>
      <pageSetup paperSize="9" orientation="portrait" horizontalDpi="4294967295" verticalDpi="4294967295" r:id="rId17"/>
    </customSheetView>
    <customSheetView guid="{17F0863B-C506-4DF1-B4DD-7CBE167402D2}" scale="75">
      <selection activeCell="C3" sqref="C3"/>
      <pageMargins left="0.7" right="0.7" top="0.75" bottom="0.75" header="0.3" footer="0.3"/>
      <pageSetup paperSize="9" orientation="portrait" horizontalDpi="4294967295" verticalDpi="4294967295" r:id="rId18"/>
    </customSheetView>
    <customSheetView guid="{FB15CA71-0B67-4D54-8490-E4E2BF42F407}" scale="75" topLeftCell="A4">
      <selection activeCell="C3" sqref="C3"/>
      <pageMargins left="0.7" right="0.7" top="0.75" bottom="0.75" header="0.3" footer="0.3"/>
      <pageSetup paperSize="9" orientation="portrait" horizontalDpi="4294967295" verticalDpi="4294967295" r:id="rId19"/>
    </customSheetView>
    <customSheetView guid="{A785E94F-F6B9-4A4B-AA0E-19C389DEBEE7}" scale="75" topLeftCell="A2">
      <selection activeCell="E4" sqref="E4"/>
      <pageMargins left="0.7" right="0.7" top="0.75" bottom="0.75" header="0.3" footer="0.3"/>
      <pageSetup paperSize="9" orientation="portrait" horizontalDpi="4294967295" verticalDpi="4294967295" r:id="rId20"/>
    </customSheetView>
    <customSheetView guid="{138900E3-D716-4F4C-92C0-ED4C4004654F}" scale="75">
      <selection activeCell="E4" sqref="E4"/>
      <pageMargins left="0.7" right="0.7" top="0.75" bottom="0.75" header="0.3" footer="0.3"/>
      <pageSetup paperSize="9" orientation="portrait" horizontalDpi="4294967295" verticalDpi="4294967295" r:id="rId21"/>
    </customSheetView>
    <customSheetView guid="{D5B5D6D9-C182-4443-8C56-57642350C7E4}" scale="75">
      <selection activeCell="C14" sqref="C14"/>
      <pageMargins left="0.7" right="0.7" top="0.75" bottom="0.75" header="0.3" footer="0.3"/>
      <pageSetup paperSize="9" orientation="portrait" horizontalDpi="4294967295" verticalDpi="4294967295" r:id="rId22"/>
    </customSheetView>
    <customSheetView guid="{1F7AFC76-5635-405C-A6BB-7712DB01BE3F}" scale="75" topLeftCell="A2">
      <selection activeCell="C3" sqref="C3"/>
      <pageMargins left="0.7" right="0.7" top="0.75" bottom="0.75" header="0.3" footer="0.3"/>
      <pageSetup paperSize="9" orientation="portrait" horizontalDpi="4294967295" verticalDpi="4294967295" r:id="rId23"/>
    </customSheetView>
  </customSheetViews>
  <mergeCells count="1">
    <mergeCell ref="D1:AC1"/>
  </mergeCells>
  <pageMargins left="0.7" right="0.7" top="0.75" bottom="0.75" header="0.3" footer="0.3"/>
  <pageSetup paperSize="9" orientation="portrait" horizontalDpi="4294967295" verticalDpi="4294967295" r:id="rId24"/>
  <drawing r:id="rId2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AM61"/>
  <sheetViews>
    <sheetView zoomScale="50" zoomScaleNormal="50" workbookViewId="0">
      <pane xSplit="1" ySplit="2" topLeftCell="B4" activePane="bottomRight" state="frozen"/>
      <selection pane="topRight" activeCell="B1" sqref="B1"/>
      <selection pane="bottomLeft" activeCell="A3" sqref="A3"/>
      <selection pane="bottomRight" activeCell="J40" sqref="J40"/>
    </sheetView>
  </sheetViews>
  <sheetFormatPr defaultColWidth="16.5546875" defaultRowHeight="14.4"/>
  <cols>
    <col min="1" max="1" width="55.5546875" style="181" customWidth="1"/>
    <col min="2" max="3" width="13.21875" style="76" customWidth="1"/>
    <col min="4" max="4" width="18.5546875" style="76" bestFit="1" customWidth="1"/>
    <col min="5" max="5" width="15.5546875" style="76" customWidth="1"/>
    <col min="6" max="6" width="12.5546875" style="183" customWidth="1"/>
    <col min="7" max="7" width="18.88671875" style="76" bestFit="1" customWidth="1"/>
    <col min="8" max="9" width="15.5546875" style="76" customWidth="1"/>
    <col min="10" max="10" width="13.6640625" style="76" customWidth="1"/>
    <col min="11" max="11" width="15.21875" style="76" customWidth="1"/>
    <col min="12" max="13" width="12.109375" style="76" customWidth="1"/>
    <col min="14" max="14" width="13" style="76" customWidth="1"/>
    <col min="15" max="16" width="12.109375" style="76" customWidth="1"/>
    <col min="17" max="17" width="12" style="76" customWidth="1"/>
    <col min="18" max="19" width="16.5546875" style="7" customWidth="1"/>
    <col min="20" max="22" width="16.5546875" style="76" customWidth="1"/>
    <col min="23" max="23" width="12.5546875" style="76" customWidth="1"/>
    <col min="24" max="27" width="16.5546875" style="76" bestFit="1" customWidth="1"/>
    <col min="28" max="39" width="16.5546875" style="166"/>
    <col min="40" max="16384" width="16.5546875" style="76"/>
  </cols>
  <sheetData>
    <row r="1" spans="1:39" ht="49.8" customHeight="1">
      <c r="A1" s="238" t="s">
        <v>982</v>
      </c>
      <c r="B1" s="239"/>
      <c r="C1" s="239"/>
      <c r="D1" s="239"/>
      <c r="E1" s="162"/>
      <c r="F1" s="163"/>
      <c r="G1" s="162"/>
      <c r="H1" s="162"/>
      <c r="I1" s="164"/>
      <c r="J1" s="162"/>
      <c r="K1" s="162"/>
      <c r="L1" s="162"/>
      <c r="M1" s="162"/>
      <c r="N1" s="162"/>
      <c r="O1" s="165"/>
      <c r="P1" s="162"/>
      <c r="Q1" s="162"/>
      <c r="R1" s="162"/>
      <c r="S1" s="162"/>
      <c r="T1" s="162"/>
      <c r="U1" s="162"/>
      <c r="V1" s="162"/>
      <c r="W1" s="162"/>
      <c r="X1" s="162"/>
      <c r="Y1" s="162"/>
      <c r="Z1" s="162"/>
      <c r="AA1" s="162"/>
      <c r="AB1" s="4"/>
    </row>
    <row r="2" spans="1:39" s="147" customFormat="1" ht="66" customHeight="1">
      <c r="A2" s="228"/>
      <c r="B2" s="149" t="s">
        <v>1</v>
      </c>
      <c r="C2" s="149" t="s">
        <v>2</v>
      </c>
      <c r="D2" s="149" t="s">
        <v>3</v>
      </c>
      <c r="E2" s="149" t="s">
        <v>4</v>
      </c>
      <c r="F2" s="185" t="s">
        <v>5</v>
      </c>
      <c r="G2" s="149" t="s">
        <v>6</v>
      </c>
      <c r="H2" s="149" t="s">
        <v>7</v>
      </c>
      <c r="I2" s="149" t="s">
        <v>8</v>
      </c>
      <c r="J2" s="149" t="s">
        <v>9</v>
      </c>
      <c r="K2" s="149" t="s">
        <v>10</v>
      </c>
      <c r="L2" s="149" t="s">
        <v>11</v>
      </c>
      <c r="M2" s="149" t="s">
        <v>12</v>
      </c>
      <c r="N2" s="149" t="s">
        <v>13</v>
      </c>
      <c r="O2" s="149" t="s">
        <v>14</v>
      </c>
      <c r="P2" s="149" t="s">
        <v>15</v>
      </c>
      <c r="Q2" s="149" t="s">
        <v>16</v>
      </c>
      <c r="R2" s="149" t="s">
        <v>17</v>
      </c>
      <c r="S2" s="149" t="s">
        <v>18</v>
      </c>
      <c r="T2" s="149" t="s">
        <v>19</v>
      </c>
      <c r="U2" s="149" t="s">
        <v>20</v>
      </c>
      <c r="V2" s="149" t="s">
        <v>21</v>
      </c>
      <c r="W2" s="149" t="s">
        <v>22</v>
      </c>
      <c r="X2" s="149" t="s">
        <v>23</v>
      </c>
      <c r="Y2" s="149" t="s">
        <v>24</v>
      </c>
      <c r="Z2" s="149" t="s">
        <v>25</v>
      </c>
      <c r="AA2" s="149" t="s">
        <v>26</v>
      </c>
      <c r="AB2" s="186"/>
      <c r="AC2" s="187"/>
      <c r="AD2" s="187"/>
      <c r="AE2" s="187"/>
      <c r="AF2" s="187"/>
      <c r="AG2" s="187"/>
      <c r="AH2" s="187"/>
      <c r="AI2" s="187"/>
      <c r="AJ2" s="187"/>
      <c r="AK2" s="187"/>
      <c r="AL2" s="187"/>
      <c r="AM2" s="187"/>
    </row>
    <row r="3" spans="1:39" s="147" customFormat="1" ht="26.25" customHeight="1">
      <c r="A3" s="227" t="s">
        <v>985</v>
      </c>
      <c r="B3" s="226" t="s">
        <v>28</v>
      </c>
      <c r="C3" s="226" t="s">
        <v>28</v>
      </c>
      <c r="D3" s="226" t="s">
        <v>28</v>
      </c>
      <c r="E3" s="226" t="s">
        <v>28</v>
      </c>
      <c r="F3" s="226" t="s">
        <v>28</v>
      </c>
      <c r="G3" s="226" t="s">
        <v>28</v>
      </c>
      <c r="H3" s="226" t="s">
        <v>28</v>
      </c>
      <c r="I3" s="226" t="s">
        <v>28</v>
      </c>
      <c r="J3" s="226" t="s">
        <v>28</v>
      </c>
      <c r="K3" s="226" t="s">
        <v>28</v>
      </c>
      <c r="L3" s="226" t="s">
        <v>28</v>
      </c>
      <c r="M3" s="226" t="s">
        <v>28</v>
      </c>
      <c r="N3" s="226" t="s">
        <v>28</v>
      </c>
      <c r="O3" s="226" t="s">
        <v>28</v>
      </c>
      <c r="P3" s="226" t="s">
        <v>28</v>
      </c>
      <c r="Q3" s="226" t="s">
        <v>28</v>
      </c>
      <c r="R3" s="226" t="s">
        <v>28</v>
      </c>
      <c r="S3" s="226" t="s">
        <v>28</v>
      </c>
      <c r="T3" s="226" t="s">
        <v>28</v>
      </c>
      <c r="U3" s="226" t="s">
        <v>28</v>
      </c>
      <c r="V3" s="226" t="s">
        <v>28</v>
      </c>
      <c r="W3" s="226" t="s">
        <v>28</v>
      </c>
      <c r="X3" s="226" t="s">
        <v>28</v>
      </c>
      <c r="Y3" s="226" t="s">
        <v>28</v>
      </c>
      <c r="Z3" s="226" t="s">
        <v>28</v>
      </c>
      <c r="AA3" s="226" t="s">
        <v>28</v>
      </c>
      <c r="AB3" s="186"/>
      <c r="AC3" s="187"/>
      <c r="AD3" s="187"/>
      <c r="AE3" s="187"/>
      <c r="AF3" s="187"/>
      <c r="AG3" s="187"/>
      <c r="AH3" s="187"/>
      <c r="AI3" s="187"/>
      <c r="AJ3" s="187"/>
      <c r="AK3" s="187"/>
      <c r="AL3" s="187"/>
      <c r="AM3" s="187"/>
    </row>
    <row r="4" spans="1:39" ht="40.799999999999997" customHeight="1">
      <c r="A4" s="98" t="s">
        <v>352</v>
      </c>
      <c r="B4" s="229"/>
      <c r="C4" s="229"/>
      <c r="D4" s="229">
        <v>30000</v>
      </c>
      <c r="E4" s="229"/>
      <c r="F4" s="229">
        <v>30000</v>
      </c>
      <c r="G4" s="229"/>
      <c r="H4" s="229">
        <v>60000</v>
      </c>
      <c r="I4" s="229">
        <v>30000</v>
      </c>
      <c r="J4" s="229"/>
      <c r="K4" s="229"/>
      <c r="L4" s="229"/>
      <c r="M4" s="229">
        <v>30000</v>
      </c>
      <c r="N4" s="229">
        <v>30000</v>
      </c>
      <c r="O4" s="229"/>
      <c r="P4" s="229"/>
      <c r="Q4" s="229">
        <v>30000</v>
      </c>
      <c r="R4" s="229"/>
      <c r="S4" s="229"/>
      <c r="T4" s="229"/>
      <c r="U4" s="229">
        <v>30000</v>
      </c>
      <c r="V4" s="229">
        <v>30000</v>
      </c>
      <c r="W4" s="229"/>
      <c r="X4" s="229"/>
      <c r="Y4" s="229"/>
      <c r="Z4" s="229"/>
      <c r="AA4" s="229"/>
      <c r="AB4" s="19"/>
    </row>
    <row r="5" spans="1:39" ht="40.799999999999997" customHeight="1">
      <c r="A5" s="98" t="s">
        <v>70</v>
      </c>
      <c r="B5" s="229"/>
      <c r="C5" s="229"/>
      <c r="D5" s="229"/>
      <c r="E5" s="229"/>
      <c r="F5" s="229"/>
      <c r="G5" s="229"/>
      <c r="H5" s="229">
        <v>10555.5</v>
      </c>
      <c r="I5" s="229"/>
      <c r="J5" s="229"/>
      <c r="K5" s="229"/>
      <c r="L5" s="229"/>
      <c r="M5" s="229"/>
      <c r="N5" s="229"/>
      <c r="O5" s="229"/>
      <c r="P5" s="229"/>
      <c r="Q5" s="229"/>
      <c r="R5" s="229"/>
      <c r="S5" s="229"/>
      <c r="T5" s="229"/>
      <c r="U5" s="229"/>
      <c r="V5" s="229"/>
      <c r="W5" s="229"/>
      <c r="X5" s="229"/>
      <c r="Y5" s="229"/>
      <c r="Z5" s="229"/>
      <c r="AA5" s="229"/>
      <c r="AB5" s="22"/>
    </row>
    <row r="6" spans="1:39" ht="40.799999999999997" customHeight="1">
      <c r="A6" s="98" t="s">
        <v>32</v>
      </c>
      <c r="B6" s="222">
        <v>5732.19</v>
      </c>
      <c r="C6" s="222">
        <v>11213.42</v>
      </c>
      <c r="D6" s="222">
        <v>19452.400000000001</v>
      </c>
      <c r="E6" s="222">
        <v>20824.41</v>
      </c>
      <c r="F6" s="222">
        <v>9540.0499999999993</v>
      </c>
      <c r="G6" s="222">
        <v>7162</v>
      </c>
      <c r="H6" s="222">
        <v>16897.41</v>
      </c>
      <c r="I6" s="222">
        <v>8227.93</v>
      </c>
      <c r="J6" s="222">
        <v>2378.5</v>
      </c>
      <c r="K6" s="222">
        <v>7205.83</v>
      </c>
      <c r="L6" s="222">
        <v>5491.46</v>
      </c>
      <c r="M6" s="222">
        <v>8786.2999999999993</v>
      </c>
      <c r="N6" s="222">
        <v>23872.71</v>
      </c>
      <c r="O6" s="222">
        <v>11257.18</v>
      </c>
      <c r="P6" s="222">
        <v>6941.62</v>
      </c>
      <c r="Q6" s="222">
        <v>11761.27</v>
      </c>
      <c r="R6" s="222">
        <v>13636.89</v>
      </c>
      <c r="S6" s="222">
        <v>14734.23</v>
      </c>
      <c r="T6" s="222">
        <v>8636.74</v>
      </c>
      <c r="U6" s="222">
        <v>20886.099999999999</v>
      </c>
      <c r="V6" s="222">
        <v>7239.71</v>
      </c>
      <c r="W6" s="222">
        <v>29750.55</v>
      </c>
      <c r="X6" s="222">
        <v>3171.33</v>
      </c>
      <c r="Y6" s="222">
        <v>6493.39</v>
      </c>
      <c r="Z6" s="222">
        <v>9018.83</v>
      </c>
      <c r="AA6" s="222">
        <v>7252.73</v>
      </c>
      <c r="AB6" s="19"/>
    </row>
    <row r="7" spans="1:39" ht="40.799999999999997" customHeight="1">
      <c r="A7" s="98" t="s">
        <v>537</v>
      </c>
      <c r="B7" s="229"/>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19"/>
    </row>
    <row r="8" spans="1:39" ht="40.799999999999997" customHeight="1">
      <c r="A8" s="98" t="s">
        <v>533</v>
      </c>
      <c r="B8" s="229"/>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19"/>
    </row>
    <row r="9" spans="1:39" ht="40.799999999999997" customHeight="1">
      <c r="A9" s="98" t="s">
        <v>353</v>
      </c>
      <c r="B9" s="229">
        <v>42000</v>
      </c>
      <c r="C9" s="229">
        <v>42000</v>
      </c>
      <c r="D9" s="229">
        <v>42000</v>
      </c>
      <c r="E9" s="229">
        <v>84000</v>
      </c>
      <c r="F9" s="229">
        <v>42000</v>
      </c>
      <c r="G9" s="229">
        <v>126000</v>
      </c>
      <c r="H9" s="229">
        <v>42000</v>
      </c>
      <c r="I9" s="229">
        <v>42000</v>
      </c>
      <c r="J9" s="229">
        <v>42000</v>
      </c>
      <c r="K9" s="229">
        <v>42000</v>
      </c>
      <c r="L9" s="229">
        <v>42000</v>
      </c>
      <c r="M9" s="229">
        <v>42000</v>
      </c>
      <c r="N9" s="229">
        <v>42000</v>
      </c>
      <c r="O9" s="229">
        <v>42000</v>
      </c>
      <c r="P9" s="229">
        <v>42000</v>
      </c>
      <c r="Q9" s="229">
        <v>42000</v>
      </c>
      <c r="R9" s="229">
        <v>42000</v>
      </c>
      <c r="S9" s="229">
        <v>42000</v>
      </c>
      <c r="T9" s="229">
        <v>42000</v>
      </c>
      <c r="U9" s="229">
        <v>42000</v>
      </c>
      <c r="V9" s="229">
        <v>42000</v>
      </c>
      <c r="W9" s="229">
        <v>42000</v>
      </c>
      <c r="X9" s="229">
        <v>42000</v>
      </c>
      <c r="Y9" s="229">
        <v>42000</v>
      </c>
      <c r="Z9" s="229">
        <v>42000</v>
      </c>
      <c r="AA9" s="229">
        <v>42000</v>
      </c>
      <c r="AB9" s="19"/>
    </row>
    <row r="10" spans="1:39" s="7" customFormat="1" ht="40.799999999999997" customHeight="1">
      <c r="A10" s="25" t="s">
        <v>35</v>
      </c>
      <c r="B10" s="229">
        <v>153820</v>
      </c>
      <c r="C10" s="229">
        <v>351330</v>
      </c>
      <c r="D10" s="229">
        <v>283129</v>
      </c>
      <c r="E10" s="229">
        <v>455888</v>
      </c>
      <c r="F10" s="229">
        <v>450000</v>
      </c>
      <c r="G10" s="229">
        <v>0</v>
      </c>
      <c r="H10" s="229">
        <v>305247</v>
      </c>
      <c r="I10" s="229">
        <v>375365</v>
      </c>
      <c r="J10" s="229">
        <v>0</v>
      </c>
      <c r="K10" s="229">
        <v>120552</v>
      </c>
      <c r="L10" s="229">
        <v>202410</v>
      </c>
      <c r="M10" s="229">
        <v>304185</v>
      </c>
      <c r="N10" s="229">
        <v>280541</v>
      </c>
      <c r="O10" s="229">
        <v>339405.16</v>
      </c>
      <c r="P10" s="229">
        <v>255660</v>
      </c>
      <c r="Q10" s="229">
        <v>176616</v>
      </c>
      <c r="R10" s="229">
        <v>90649</v>
      </c>
      <c r="S10" s="229">
        <v>140617</v>
      </c>
      <c r="T10" s="229">
        <v>205617</v>
      </c>
      <c r="U10" s="229">
        <v>359628</v>
      </c>
      <c r="V10" s="229">
        <v>370172</v>
      </c>
      <c r="W10" s="229">
        <v>229975</v>
      </c>
      <c r="X10" s="229">
        <v>157349</v>
      </c>
      <c r="Y10" s="229">
        <v>350501</v>
      </c>
      <c r="Z10" s="229">
        <v>0</v>
      </c>
      <c r="AA10" s="229">
        <v>76865</v>
      </c>
      <c r="AB10" s="19"/>
      <c r="AC10" s="6"/>
      <c r="AD10" s="6"/>
      <c r="AE10" s="6"/>
      <c r="AF10" s="6"/>
      <c r="AG10" s="6"/>
      <c r="AH10" s="6"/>
      <c r="AI10" s="6"/>
      <c r="AJ10" s="6"/>
      <c r="AK10" s="6"/>
      <c r="AL10" s="6"/>
      <c r="AM10" s="6"/>
    </row>
    <row r="11" spans="1:39" s="7" customFormat="1" ht="40.799999999999997" customHeight="1">
      <c r="A11" s="25" t="s">
        <v>961</v>
      </c>
      <c r="B11" s="229"/>
      <c r="C11" s="229"/>
      <c r="D11" s="229"/>
      <c r="E11" s="229"/>
      <c r="F11" s="229"/>
      <c r="G11" s="229"/>
      <c r="H11" s="229"/>
      <c r="I11" s="229"/>
      <c r="J11" s="229"/>
      <c r="K11" s="229"/>
      <c r="L11" s="229"/>
      <c r="M11" s="229"/>
      <c r="N11" s="229"/>
      <c r="O11" s="229"/>
      <c r="P11" s="229"/>
      <c r="Q11" s="229"/>
      <c r="R11" s="229"/>
      <c r="S11" s="229"/>
      <c r="T11" s="229"/>
      <c r="U11" s="229"/>
      <c r="V11" s="229"/>
      <c r="W11" s="229"/>
      <c r="X11" s="229"/>
      <c r="Y11" s="229"/>
      <c r="Z11" s="229"/>
      <c r="AA11" s="229"/>
      <c r="AB11" s="19"/>
      <c r="AC11" s="6"/>
      <c r="AD11" s="6"/>
      <c r="AE11" s="6"/>
      <c r="AF11" s="6"/>
      <c r="AG11" s="6"/>
      <c r="AH11" s="6"/>
      <c r="AI11" s="6"/>
      <c r="AJ11" s="6"/>
      <c r="AK11" s="6"/>
      <c r="AL11" s="6"/>
      <c r="AM11" s="6"/>
    </row>
    <row r="12" spans="1:39" s="7" customFormat="1" ht="40.799999999999997" customHeight="1">
      <c r="A12" s="98" t="s">
        <v>949</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19"/>
      <c r="AC12" s="6"/>
      <c r="AD12" s="6"/>
      <c r="AE12" s="6"/>
      <c r="AF12" s="6"/>
      <c r="AG12" s="6"/>
      <c r="AH12" s="6"/>
      <c r="AI12" s="6"/>
      <c r="AJ12" s="6"/>
      <c r="AK12" s="6"/>
      <c r="AL12" s="6"/>
      <c r="AM12" s="6"/>
    </row>
    <row r="13" spans="1:39" s="7" customFormat="1" ht="40.799999999999997" customHeight="1">
      <c r="A13" s="25" t="s">
        <v>987</v>
      </c>
      <c r="B13" s="229">
        <v>142867</v>
      </c>
      <c r="C13" s="229">
        <v>145101</v>
      </c>
      <c r="D13" s="229">
        <v>166057</v>
      </c>
      <c r="E13" s="229">
        <v>477764</v>
      </c>
      <c r="F13" s="229">
        <v>258777</v>
      </c>
      <c r="G13" s="229">
        <v>1209136</v>
      </c>
      <c r="H13" s="229">
        <v>319700</v>
      </c>
      <c r="I13" s="229">
        <v>179946</v>
      </c>
      <c r="J13" s="229">
        <v>208497</v>
      </c>
      <c r="K13" s="229">
        <v>151823</v>
      </c>
      <c r="L13" s="229">
        <v>153591</v>
      </c>
      <c r="M13" s="229">
        <v>119730</v>
      </c>
      <c r="N13" s="229">
        <v>228687</v>
      </c>
      <c r="O13" s="229">
        <v>134867</v>
      </c>
      <c r="P13" s="229">
        <v>195412</v>
      </c>
      <c r="Q13" s="229">
        <v>193021</v>
      </c>
      <c r="R13" s="229">
        <v>185387</v>
      </c>
      <c r="S13" s="229">
        <v>134853</v>
      </c>
      <c r="T13" s="229">
        <v>162599</v>
      </c>
      <c r="U13" s="229">
        <v>138642</v>
      </c>
      <c r="V13" s="229">
        <v>141993</v>
      </c>
      <c r="W13" s="229">
        <v>213655</v>
      </c>
      <c r="X13" s="229">
        <v>190946</v>
      </c>
      <c r="Y13" s="229">
        <v>153762</v>
      </c>
      <c r="Z13" s="229">
        <v>216851</v>
      </c>
      <c r="AA13" s="229">
        <v>176338</v>
      </c>
      <c r="AB13" s="19"/>
      <c r="AC13" s="6"/>
      <c r="AD13" s="6"/>
      <c r="AE13" s="6"/>
      <c r="AF13" s="6"/>
      <c r="AG13" s="6"/>
      <c r="AH13" s="6"/>
      <c r="AI13" s="6"/>
      <c r="AJ13" s="6"/>
      <c r="AK13" s="6"/>
      <c r="AL13" s="6"/>
      <c r="AM13" s="6"/>
    </row>
    <row r="14" spans="1:39" ht="40.799999999999997" customHeight="1">
      <c r="A14" s="221" t="s">
        <v>943</v>
      </c>
      <c r="B14" s="222"/>
      <c r="C14" s="222"/>
      <c r="D14" s="222">
        <v>125000</v>
      </c>
      <c r="E14" s="222"/>
      <c r="F14" s="222">
        <v>125000</v>
      </c>
      <c r="G14" s="222">
        <v>125000</v>
      </c>
      <c r="H14" s="222"/>
      <c r="I14" s="222"/>
      <c r="J14" s="222"/>
      <c r="K14" s="222">
        <v>125000</v>
      </c>
      <c r="L14" s="222"/>
      <c r="M14" s="222"/>
      <c r="N14" s="222"/>
      <c r="O14" s="222">
        <v>125000</v>
      </c>
      <c r="P14" s="222"/>
      <c r="Q14" s="222"/>
      <c r="R14" s="222">
        <v>125000</v>
      </c>
      <c r="S14" s="222"/>
      <c r="T14" s="222"/>
      <c r="U14" s="222"/>
      <c r="V14" s="222"/>
      <c r="W14" s="222"/>
      <c r="X14" s="222"/>
      <c r="Y14" s="222"/>
      <c r="Z14" s="222">
        <v>125000</v>
      </c>
      <c r="AA14" s="222"/>
    </row>
    <row r="15" spans="1:39" s="147" customFormat="1" ht="40.799999999999997" customHeight="1">
      <c r="A15" s="223" t="s">
        <v>969</v>
      </c>
      <c r="B15" s="243">
        <v>1171621</v>
      </c>
      <c r="C15" s="243">
        <v>1155190</v>
      </c>
      <c r="D15" s="243">
        <v>2608408</v>
      </c>
      <c r="E15" s="243">
        <v>3228713</v>
      </c>
      <c r="F15" s="243">
        <v>3391917</v>
      </c>
      <c r="G15" s="243">
        <v>6694307</v>
      </c>
      <c r="H15" s="243">
        <v>3006127</v>
      </c>
      <c r="I15" s="243">
        <v>3946095</v>
      </c>
      <c r="J15" s="243">
        <v>830007</v>
      </c>
      <c r="K15" s="243">
        <v>867987</v>
      </c>
      <c r="L15" s="243">
        <v>1012996</v>
      </c>
      <c r="M15" s="243">
        <v>2212974</v>
      </c>
      <c r="N15" s="243">
        <v>1400378</v>
      </c>
      <c r="O15" s="243">
        <v>893486</v>
      </c>
      <c r="P15" s="243">
        <v>1317173</v>
      </c>
      <c r="Q15" s="243">
        <v>2428540</v>
      </c>
      <c r="R15" s="243">
        <v>1188066</v>
      </c>
      <c r="S15" s="243">
        <v>914972</v>
      </c>
      <c r="T15" s="243">
        <v>1055308</v>
      </c>
      <c r="U15" s="243">
        <v>1002434</v>
      </c>
      <c r="V15" s="243">
        <v>1742899</v>
      </c>
      <c r="W15" s="243">
        <v>1465434</v>
      </c>
      <c r="X15" s="243">
        <v>1436394</v>
      </c>
      <c r="Y15" s="243">
        <v>1740646</v>
      </c>
      <c r="Z15" s="243">
        <v>1703377</v>
      </c>
      <c r="AA15" s="243">
        <v>1584550</v>
      </c>
      <c r="AB15" s="187"/>
      <c r="AC15" s="187"/>
      <c r="AD15" s="187"/>
      <c r="AE15" s="187"/>
      <c r="AF15" s="187"/>
      <c r="AG15" s="187"/>
      <c r="AH15" s="187"/>
      <c r="AI15" s="187"/>
      <c r="AJ15" s="187"/>
      <c r="AK15" s="187"/>
      <c r="AL15" s="187"/>
      <c r="AM15" s="187"/>
    </row>
    <row r="16" spans="1:39" s="7" customFormat="1" ht="40.799999999999997" customHeight="1">
      <c r="A16" s="25" t="s">
        <v>39</v>
      </c>
      <c r="B16" s="229">
        <v>330075</v>
      </c>
      <c r="C16" s="229">
        <v>336750</v>
      </c>
      <c r="D16" s="229">
        <v>1491711</v>
      </c>
      <c r="E16" s="229">
        <v>2963066</v>
      </c>
      <c r="F16" s="229">
        <v>4492263</v>
      </c>
      <c r="G16" s="229">
        <v>11192804</v>
      </c>
      <c r="H16" s="229">
        <v>3178963</v>
      </c>
      <c r="I16" s="229">
        <v>2046449</v>
      </c>
      <c r="J16" s="229">
        <v>537763</v>
      </c>
      <c r="K16" s="229">
        <v>638449</v>
      </c>
      <c r="L16" s="229">
        <v>434916</v>
      </c>
      <c r="M16" s="229">
        <v>1601607</v>
      </c>
      <c r="N16" s="229">
        <v>1795066</v>
      </c>
      <c r="O16" s="229">
        <v>516850</v>
      </c>
      <c r="P16" s="229">
        <v>1965275</v>
      </c>
      <c r="Q16" s="229">
        <v>4485131</v>
      </c>
      <c r="R16" s="229">
        <v>1141250</v>
      </c>
      <c r="S16" s="229">
        <v>1558663</v>
      </c>
      <c r="T16" s="229">
        <v>1486786</v>
      </c>
      <c r="U16" s="229">
        <v>2820149</v>
      </c>
      <c r="V16" s="229">
        <v>853525</v>
      </c>
      <c r="W16" s="229">
        <v>927425</v>
      </c>
      <c r="X16" s="229">
        <v>1347600</v>
      </c>
      <c r="Y16" s="229">
        <v>1159712</v>
      </c>
      <c r="Z16" s="229">
        <v>2599613</v>
      </c>
      <c r="AA16" s="229">
        <v>1829038</v>
      </c>
      <c r="AB16" s="19"/>
      <c r="AC16" s="6"/>
      <c r="AD16" s="6"/>
      <c r="AE16" s="6"/>
      <c r="AF16" s="6"/>
      <c r="AG16" s="6"/>
      <c r="AH16" s="6"/>
      <c r="AI16" s="6"/>
      <c r="AJ16" s="6"/>
      <c r="AK16" s="6"/>
      <c r="AL16" s="6"/>
      <c r="AM16" s="6"/>
    </row>
    <row r="17" spans="1:39" ht="40.799999999999997" customHeight="1">
      <c r="A17" s="98" t="s">
        <v>367</v>
      </c>
      <c r="B17" s="229"/>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8"/>
    </row>
    <row r="18" spans="1:39" ht="40.799999999999997" customHeight="1">
      <c r="A18" s="98" t="s">
        <v>988</v>
      </c>
      <c r="B18" s="229"/>
      <c r="C18" s="229"/>
      <c r="D18" s="229"/>
      <c r="E18" s="229"/>
      <c r="F18" s="229"/>
      <c r="G18" s="229">
        <v>7500000</v>
      </c>
      <c r="H18" s="229"/>
      <c r="I18" s="229"/>
      <c r="J18" s="229"/>
      <c r="K18" s="229"/>
      <c r="L18" s="229"/>
      <c r="M18" s="229"/>
      <c r="N18" s="229"/>
      <c r="O18" s="229"/>
      <c r="P18" s="229"/>
      <c r="Q18" s="229"/>
      <c r="R18" s="229"/>
      <c r="S18" s="229"/>
      <c r="T18" s="229"/>
      <c r="U18" s="229"/>
      <c r="V18" s="229"/>
      <c r="W18" s="229"/>
      <c r="X18" s="229"/>
      <c r="Y18" s="229"/>
      <c r="Z18" s="229"/>
      <c r="AA18" s="229"/>
      <c r="AB18" s="28"/>
    </row>
    <row r="19" spans="1:39" ht="39.75" customHeight="1">
      <c r="A19" s="98" t="s">
        <v>953</v>
      </c>
      <c r="B19" s="244"/>
      <c r="C19" s="244"/>
      <c r="D19" s="244"/>
      <c r="E19" s="244">
        <v>140000</v>
      </c>
      <c r="F19" s="244">
        <v>120000</v>
      </c>
      <c r="G19" s="244">
        <v>620000</v>
      </c>
      <c r="H19" s="244">
        <v>140000</v>
      </c>
      <c r="I19" s="244"/>
      <c r="J19" s="244">
        <v>140000</v>
      </c>
      <c r="K19" s="244"/>
      <c r="L19" s="244"/>
      <c r="M19" s="244"/>
      <c r="N19" s="244">
        <v>110000</v>
      </c>
      <c r="O19" s="244">
        <v>120000</v>
      </c>
      <c r="P19" s="244"/>
      <c r="Q19" s="244">
        <v>150000</v>
      </c>
      <c r="R19" s="244"/>
      <c r="S19" s="244"/>
      <c r="T19" s="244"/>
      <c r="U19" s="244"/>
      <c r="V19" s="244"/>
      <c r="W19" s="244"/>
      <c r="X19" s="244"/>
      <c r="Y19" s="244">
        <v>140000</v>
      </c>
      <c r="Z19" s="244">
        <v>140000</v>
      </c>
      <c r="AA19" s="244"/>
      <c r="AB19" s="28"/>
    </row>
    <row r="20" spans="1:39" s="25" customFormat="1" ht="40.799999999999997" customHeight="1">
      <c r="A20" s="98" t="s">
        <v>362</v>
      </c>
      <c r="B20" s="245">
        <v>0</v>
      </c>
      <c r="C20" s="245">
        <v>0</v>
      </c>
      <c r="D20" s="245">
        <v>0</v>
      </c>
      <c r="E20" s="245">
        <v>0</v>
      </c>
      <c r="F20" s="245">
        <v>0</v>
      </c>
      <c r="G20" s="245">
        <v>0</v>
      </c>
      <c r="H20" s="245">
        <v>0</v>
      </c>
      <c r="I20" s="245">
        <v>0</v>
      </c>
      <c r="J20" s="245">
        <v>0</v>
      </c>
      <c r="K20" s="245">
        <v>0</v>
      </c>
      <c r="L20" s="245">
        <v>0</v>
      </c>
      <c r="M20" s="245">
        <v>0</v>
      </c>
      <c r="N20" s="245">
        <v>0</v>
      </c>
      <c r="O20" s="245">
        <v>0</v>
      </c>
      <c r="P20" s="245">
        <v>0</v>
      </c>
      <c r="Q20" s="245">
        <v>0</v>
      </c>
      <c r="R20" s="245">
        <v>0</v>
      </c>
      <c r="S20" s="245">
        <v>0</v>
      </c>
      <c r="T20" s="245">
        <v>0</v>
      </c>
      <c r="U20" s="245">
        <v>0</v>
      </c>
      <c r="V20" s="245">
        <v>0</v>
      </c>
      <c r="W20" s="245">
        <v>0</v>
      </c>
      <c r="X20" s="245">
        <v>0</v>
      </c>
      <c r="Y20" s="245">
        <v>0</v>
      </c>
      <c r="Z20" s="245">
        <v>0</v>
      </c>
      <c r="AA20" s="245">
        <v>0</v>
      </c>
      <c r="AB20" s="171"/>
      <c r="AC20" s="171"/>
      <c r="AD20" s="171"/>
      <c r="AE20" s="171"/>
      <c r="AF20" s="171"/>
      <c r="AG20" s="171"/>
      <c r="AH20" s="171"/>
      <c r="AI20" s="171"/>
      <c r="AJ20" s="171"/>
      <c r="AK20" s="171"/>
      <c r="AL20" s="171"/>
      <c r="AM20" s="171"/>
    </row>
    <row r="21" spans="1:39" s="7" customFormat="1" ht="40.799999999999997" customHeight="1">
      <c r="A21" s="25" t="s">
        <v>989</v>
      </c>
      <c r="B21" s="246"/>
      <c r="C21" s="246"/>
      <c r="D21" s="246"/>
      <c r="E21" s="246"/>
      <c r="F21" s="246">
        <v>4450000</v>
      </c>
      <c r="G21" s="246"/>
      <c r="H21" s="246"/>
      <c r="I21" s="246"/>
      <c r="J21" s="246">
        <v>4900000</v>
      </c>
      <c r="K21" s="246"/>
      <c r="L21" s="246"/>
      <c r="M21" s="246"/>
      <c r="N21" s="246"/>
      <c r="O21" s="246"/>
      <c r="P21" s="246">
        <v>3000000</v>
      </c>
      <c r="Q21" s="246"/>
      <c r="R21" s="246"/>
      <c r="S21" s="246">
        <v>1250000</v>
      </c>
      <c r="T21" s="246"/>
      <c r="U21" s="246"/>
      <c r="V21" s="246">
        <v>1300998</v>
      </c>
      <c r="W21" s="246">
        <v>3000000</v>
      </c>
      <c r="X21" s="246"/>
      <c r="Y21" s="246"/>
      <c r="Z21" s="246">
        <v>1705000</v>
      </c>
      <c r="AA21" s="246">
        <v>3000000</v>
      </c>
      <c r="AB21" s="19"/>
      <c r="AC21" s="6"/>
      <c r="AD21" s="6"/>
      <c r="AE21" s="6"/>
      <c r="AF21" s="6"/>
      <c r="AG21" s="6"/>
      <c r="AH21" s="6"/>
      <c r="AI21" s="6"/>
      <c r="AJ21" s="6"/>
      <c r="AK21" s="6"/>
      <c r="AL21" s="6"/>
      <c r="AM21" s="6"/>
    </row>
    <row r="22" spans="1:39" s="7" customFormat="1" ht="40.799999999999997" customHeight="1" thickBot="1">
      <c r="A22" s="25" t="s">
        <v>990</v>
      </c>
      <c r="B22" s="229"/>
      <c r="C22" s="229"/>
      <c r="D22" s="229">
        <v>202500</v>
      </c>
      <c r="E22" s="229"/>
      <c r="F22" s="229"/>
      <c r="G22" s="244"/>
      <c r="H22" s="229">
        <v>495000</v>
      </c>
      <c r="I22" s="229">
        <v>225000</v>
      </c>
      <c r="J22" s="229">
        <v>232500</v>
      </c>
      <c r="K22" s="229">
        <v>180000</v>
      </c>
      <c r="L22" s="229"/>
      <c r="M22" s="229"/>
      <c r="N22" s="229">
        <v>225090</v>
      </c>
      <c r="O22" s="229"/>
      <c r="P22" s="229">
        <v>172500</v>
      </c>
      <c r="Q22" s="229"/>
      <c r="R22" s="229"/>
      <c r="S22" s="229"/>
      <c r="T22" s="229"/>
      <c r="U22" s="229">
        <v>225000</v>
      </c>
      <c r="V22" s="229">
        <v>225090</v>
      </c>
      <c r="W22" s="229"/>
      <c r="X22" s="229">
        <v>225000</v>
      </c>
      <c r="Y22" s="229"/>
      <c r="Z22" s="229">
        <v>262500</v>
      </c>
      <c r="AA22" s="229"/>
      <c r="AB22" s="19"/>
      <c r="AC22" s="6"/>
      <c r="AD22" s="6"/>
      <c r="AE22" s="6"/>
      <c r="AF22" s="6"/>
      <c r="AG22" s="6"/>
      <c r="AH22" s="6"/>
      <c r="AI22" s="6"/>
      <c r="AJ22" s="6"/>
      <c r="AK22" s="6"/>
      <c r="AL22" s="6"/>
      <c r="AM22" s="6"/>
    </row>
    <row r="23" spans="1:39" s="17" customFormat="1" ht="40.799999999999997" customHeight="1" thickBot="1">
      <c r="A23" s="25" t="s">
        <v>991</v>
      </c>
      <c r="B23" s="247">
        <v>15138.44</v>
      </c>
      <c r="C23" s="247">
        <v>14270.72</v>
      </c>
      <c r="D23" s="247">
        <v>6913.17</v>
      </c>
      <c r="E23" s="247">
        <v>26737.74</v>
      </c>
      <c r="F23" s="251">
        <v>13678.09</v>
      </c>
      <c r="G23" s="252">
        <v>62403.05</v>
      </c>
      <c r="H23" s="247">
        <v>11936.7</v>
      </c>
      <c r="I23" s="247">
        <v>12839.42</v>
      </c>
      <c r="J23" s="247">
        <v>18628.919999999998</v>
      </c>
      <c r="K23" s="247">
        <v>11205</v>
      </c>
      <c r="L23" s="247">
        <v>13141.8</v>
      </c>
      <c r="M23" s="247">
        <v>13994.87</v>
      </c>
      <c r="N23" s="247">
        <v>14606.1</v>
      </c>
      <c r="O23" s="247">
        <v>14519.42</v>
      </c>
      <c r="P23" s="247">
        <v>11939.62</v>
      </c>
      <c r="Q23" s="247">
        <v>14281.66</v>
      </c>
      <c r="R23" s="247">
        <v>13655.66</v>
      </c>
      <c r="S23" s="247">
        <v>12955.5</v>
      </c>
      <c r="T23" s="247">
        <v>13558.7</v>
      </c>
      <c r="U23" s="247">
        <v>13577.22</v>
      </c>
      <c r="V23" s="247">
        <v>13505.4</v>
      </c>
      <c r="W23" s="247">
        <v>13821.48</v>
      </c>
      <c r="X23" s="247">
        <v>13340.3</v>
      </c>
      <c r="Y23" s="247">
        <v>13374.34</v>
      </c>
      <c r="Z23" s="247">
        <v>2482.11</v>
      </c>
      <c r="AA23" s="247">
        <v>13494.57</v>
      </c>
      <c r="AB23" s="19"/>
      <c r="AC23" s="16"/>
      <c r="AD23" s="16"/>
      <c r="AE23" s="16"/>
      <c r="AF23" s="16"/>
      <c r="AG23" s="16"/>
      <c r="AH23" s="16"/>
      <c r="AI23" s="16"/>
      <c r="AJ23" s="16"/>
      <c r="AK23" s="16"/>
      <c r="AL23" s="16"/>
      <c r="AM23" s="16"/>
    </row>
    <row r="24" spans="1:39" s="235" customFormat="1" ht="40.799999999999997" customHeight="1" thickBot="1">
      <c r="A24" s="172" t="s">
        <v>363</v>
      </c>
      <c r="B24" s="248">
        <v>78293.759999999995</v>
      </c>
      <c r="C24" s="248">
        <v>80735.92</v>
      </c>
      <c r="D24" s="233">
        <v>85080.29</v>
      </c>
      <c r="E24" s="248">
        <v>219344.2</v>
      </c>
      <c r="F24" s="248">
        <v>106000.11</v>
      </c>
      <c r="G24" s="253">
        <v>484697</v>
      </c>
      <c r="H24" s="248">
        <v>169254.78</v>
      </c>
      <c r="I24" s="248">
        <v>90674.06</v>
      </c>
      <c r="J24" s="248">
        <v>100060.89</v>
      </c>
      <c r="K24" s="248">
        <v>82535.59</v>
      </c>
      <c r="L24" s="248">
        <v>82206.539999999994</v>
      </c>
      <c r="M24" s="248">
        <v>75000</v>
      </c>
      <c r="N24" s="248">
        <v>112050.37</v>
      </c>
      <c r="O24" s="248">
        <v>77645.350000000006</v>
      </c>
      <c r="P24" s="249">
        <v>97487.8</v>
      </c>
      <c r="Q24" s="249">
        <v>91600.29</v>
      </c>
      <c r="R24" s="248">
        <v>95498.3</v>
      </c>
      <c r="S24" s="248">
        <v>76558.06</v>
      </c>
      <c r="T24" s="248">
        <v>84126.89</v>
      </c>
      <c r="U24" s="248">
        <v>77606.75</v>
      </c>
      <c r="V24" s="248">
        <v>76805.09</v>
      </c>
      <c r="W24" s="249">
        <v>97728.66</v>
      </c>
      <c r="X24" s="248">
        <v>91878.11</v>
      </c>
      <c r="Y24" s="248">
        <v>83060.929999999993</v>
      </c>
      <c r="Z24" s="248">
        <v>100351.58</v>
      </c>
      <c r="AA24" s="248">
        <v>88718.69</v>
      </c>
      <c r="AB24" s="19"/>
      <c r="AC24" s="234"/>
      <c r="AD24" s="234"/>
      <c r="AE24" s="234"/>
      <c r="AF24" s="234"/>
      <c r="AG24" s="234"/>
      <c r="AH24" s="234"/>
      <c r="AI24" s="234"/>
      <c r="AJ24" s="234"/>
      <c r="AK24" s="234"/>
      <c r="AL24" s="234"/>
      <c r="AM24" s="234"/>
    </row>
    <row r="25" spans="1:39" s="232" customFormat="1" ht="40.799999999999997" customHeight="1">
      <c r="A25" s="25" t="s">
        <v>47</v>
      </c>
      <c r="B25" s="254">
        <v>564964.62529584765</v>
      </c>
      <c r="C25" s="254">
        <v>690084.4328560842</v>
      </c>
      <c r="D25" s="254">
        <v>1209821.0673676988</v>
      </c>
      <c r="E25" s="254">
        <v>1564964.6252958477</v>
      </c>
      <c r="F25" s="254">
        <v>1564964.6252958477</v>
      </c>
      <c r="G25" s="230">
        <v>0</v>
      </c>
      <c r="H25" s="254">
        <v>1564964.6252958477</v>
      </c>
      <c r="I25" s="254">
        <v>1545758.0252958476</v>
      </c>
      <c r="J25" s="254">
        <v>609749.59892245277</v>
      </c>
      <c r="K25" s="254">
        <v>752874.01787989039</v>
      </c>
      <c r="L25" s="257">
        <v>635733.6340968865</v>
      </c>
      <c r="M25" s="257">
        <v>592594.11598983116</v>
      </c>
      <c r="N25" s="257">
        <v>979522.40916541906</v>
      </c>
      <c r="O25" s="257">
        <v>564964.62529584765</v>
      </c>
      <c r="P25" s="257">
        <v>564964.62529584765</v>
      </c>
      <c r="Q25" s="257">
        <v>1530680.0252958476</v>
      </c>
      <c r="R25" s="257">
        <v>776787.63611679699</v>
      </c>
      <c r="S25" s="257">
        <v>564964.62529584765</v>
      </c>
      <c r="T25" s="257">
        <v>728981.36169752129</v>
      </c>
      <c r="U25" s="257">
        <v>879428.15619413077</v>
      </c>
      <c r="V25" s="257">
        <v>674891.04284021351</v>
      </c>
      <c r="W25" s="257">
        <v>1493546.3595333314</v>
      </c>
      <c r="X25" s="257">
        <v>681196.04933278309</v>
      </c>
      <c r="Y25" s="257">
        <v>675554.72773416818</v>
      </c>
      <c r="Z25" s="257">
        <v>850435.69729123067</v>
      </c>
      <c r="AA25" s="257">
        <v>737609.26531893236</v>
      </c>
      <c r="AB25" s="19"/>
      <c r="AC25" s="231"/>
      <c r="AD25" s="231"/>
      <c r="AE25" s="231"/>
      <c r="AF25" s="231"/>
      <c r="AG25" s="231"/>
      <c r="AH25" s="231"/>
      <c r="AI25" s="231"/>
      <c r="AJ25" s="231"/>
      <c r="AK25" s="231"/>
      <c r="AL25" s="231"/>
      <c r="AM25" s="231"/>
    </row>
    <row r="26" spans="1:39" s="7" customFormat="1" ht="40.799999999999997" customHeight="1">
      <c r="A26" s="25" t="s">
        <v>48</v>
      </c>
      <c r="B26" s="229"/>
      <c r="C26" s="229"/>
      <c r="D26" s="229"/>
      <c r="E26" s="229"/>
      <c r="F26" s="229"/>
      <c r="G26" s="229"/>
      <c r="H26" s="229"/>
      <c r="I26" s="229"/>
      <c r="J26" s="229"/>
      <c r="K26" s="229"/>
      <c r="L26" s="229"/>
      <c r="M26" s="229"/>
      <c r="N26" s="229"/>
      <c r="O26" s="229"/>
      <c r="P26" s="229"/>
      <c r="Q26" s="229"/>
      <c r="R26" s="229"/>
      <c r="S26" s="229"/>
      <c r="T26" s="229"/>
      <c r="U26" s="229"/>
      <c r="V26" s="229"/>
      <c r="W26" s="229"/>
      <c r="X26" s="229"/>
      <c r="Y26" s="229"/>
      <c r="Z26" s="229"/>
      <c r="AA26" s="229"/>
      <c r="AB26" s="19"/>
      <c r="AC26" s="6"/>
      <c r="AD26" s="6"/>
      <c r="AE26" s="6"/>
      <c r="AF26" s="6"/>
      <c r="AG26" s="6"/>
      <c r="AH26" s="6"/>
      <c r="AI26" s="6"/>
      <c r="AJ26" s="6"/>
      <c r="AK26" s="6"/>
      <c r="AL26" s="6"/>
      <c r="AM26" s="6"/>
    </row>
    <row r="27" spans="1:39" s="7" customFormat="1" ht="40.799999999999997" customHeight="1">
      <c r="A27" s="25" t="s">
        <v>992</v>
      </c>
      <c r="B27" s="229">
        <v>30000</v>
      </c>
      <c r="C27" s="229">
        <v>30000</v>
      </c>
      <c r="D27" s="229">
        <v>30000</v>
      </c>
      <c r="E27" s="229"/>
      <c r="F27" s="229"/>
      <c r="G27" s="229">
        <v>30000</v>
      </c>
      <c r="H27" s="229"/>
      <c r="I27" s="229">
        <v>30000</v>
      </c>
      <c r="J27" s="229">
        <v>30000</v>
      </c>
      <c r="K27" s="229">
        <v>30000</v>
      </c>
      <c r="L27" s="229">
        <v>30000</v>
      </c>
      <c r="M27" s="229"/>
      <c r="N27" s="229">
        <v>30000</v>
      </c>
      <c r="O27" s="229">
        <v>30000</v>
      </c>
      <c r="P27" s="229">
        <v>30000</v>
      </c>
      <c r="Q27" s="229">
        <v>30000</v>
      </c>
      <c r="R27" s="229">
        <v>30000</v>
      </c>
      <c r="S27" s="229">
        <v>30000</v>
      </c>
      <c r="T27" s="229">
        <v>30000</v>
      </c>
      <c r="U27" s="229"/>
      <c r="V27" s="229">
        <v>30000</v>
      </c>
      <c r="W27" s="229">
        <v>30000</v>
      </c>
      <c r="X27" s="229">
        <v>30000</v>
      </c>
      <c r="Y27" s="229">
        <v>30000</v>
      </c>
      <c r="Z27" s="229">
        <v>30000</v>
      </c>
      <c r="AA27" s="229">
        <v>30000</v>
      </c>
      <c r="AB27" s="19"/>
      <c r="AC27" s="6"/>
      <c r="AD27" s="6"/>
      <c r="AE27" s="6"/>
      <c r="AF27" s="6"/>
      <c r="AG27" s="6"/>
      <c r="AH27" s="6"/>
      <c r="AI27" s="6"/>
      <c r="AJ27" s="6"/>
      <c r="AK27" s="6"/>
      <c r="AL27" s="6"/>
      <c r="AM27" s="6"/>
    </row>
    <row r="28" spans="1:39" s="7" customFormat="1" ht="40.799999999999997" customHeight="1">
      <c r="A28" s="25" t="s">
        <v>993</v>
      </c>
      <c r="B28" s="229"/>
      <c r="C28" s="229"/>
      <c r="D28" s="229"/>
      <c r="E28" s="229"/>
      <c r="F28" s="229"/>
      <c r="G28" s="229"/>
      <c r="H28" s="229"/>
      <c r="I28" s="229"/>
      <c r="J28" s="229"/>
      <c r="K28" s="229"/>
      <c r="L28" s="229"/>
      <c r="M28" s="229"/>
      <c r="N28" s="229"/>
      <c r="O28" s="229"/>
      <c r="P28" s="229"/>
      <c r="Q28" s="229"/>
      <c r="R28" s="229"/>
      <c r="S28" s="229"/>
      <c r="T28" s="229"/>
      <c r="U28" s="229"/>
      <c r="V28" s="229"/>
      <c r="W28" s="229"/>
      <c r="X28" s="229"/>
      <c r="Y28" s="229"/>
      <c r="Z28" s="229"/>
      <c r="AA28" s="229"/>
      <c r="AB28" s="19"/>
      <c r="AC28" s="6"/>
      <c r="AD28" s="6"/>
      <c r="AE28" s="6"/>
      <c r="AF28" s="6"/>
      <c r="AG28" s="6"/>
      <c r="AH28" s="6"/>
      <c r="AI28" s="6"/>
      <c r="AJ28" s="6"/>
      <c r="AK28" s="6"/>
      <c r="AL28" s="6"/>
      <c r="AM28" s="6"/>
    </row>
    <row r="29" spans="1:39" s="7" customFormat="1" ht="40.799999999999997" customHeight="1">
      <c r="A29" s="25" t="s">
        <v>994</v>
      </c>
      <c r="B29" s="229"/>
      <c r="C29" s="229">
        <v>79676.542000000001</v>
      </c>
      <c r="D29" s="229">
        <v>196359.95</v>
      </c>
      <c r="E29" s="229">
        <v>1317864.9906666665</v>
      </c>
      <c r="F29" s="229">
        <v>183448.28999999998</v>
      </c>
      <c r="G29" s="229"/>
      <c r="H29" s="229">
        <v>174965.516</v>
      </c>
      <c r="I29" s="229">
        <v>665574.53</v>
      </c>
      <c r="J29" s="229"/>
      <c r="K29" s="229">
        <v>176356.72</v>
      </c>
      <c r="L29" s="229">
        <v>111207.41</v>
      </c>
      <c r="M29" s="229">
        <v>143439.63199999998</v>
      </c>
      <c r="N29" s="229">
        <v>156770.84</v>
      </c>
      <c r="O29" s="229"/>
      <c r="P29" s="229">
        <v>148746.50599999999</v>
      </c>
      <c r="Q29" s="229">
        <v>397470</v>
      </c>
      <c r="R29" s="229"/>
      <c r="S29" s="229"/>
      <c r="T29" s="229">
        <v>35909.279999999999</v>
      </c>
      <c r="U29" s="229">
        <v>274395.83999999997</v>
      </c>
      <c r="V29" s="229">
        <v>175926.13</v>
      </c>
      <c r="W29" s="229">
        <v>345617.84</v>
      </c>
      <c r="X29" s="229">
        <v>146555.94500000001</v>
      </c>
      <c r="Y29" s="229"/>
      <c r="Z29" s="229"/>
      <c r="AA29" s="229">
        <v>151897.51</v>
      </c>
      <c r="AB29" s="36"/>
      <c r="AC29" s="6"/>
      <c r="AD29" s="6"/>
      <c r="AE29" s="6"/>
      <c r="AF29" s="6"/>
      <c r="AG29" s="6"/>
      <c r="AH29" s="6"/>
      <c r="AI29" s="6"/>
      <c r="AJ29" s="6"/>
      <c r="AK29" s="6"/>
      <c r="AL29" s="6"/>
      <c r="AM29" s="6"/>
    </row>
    <row r="30" spans="1:39" s="7" customFormat="1" ht="40.799999999999997" customHeight="1">
      <c r="A30" s="25" t="s">
        <v>995</v>
      </c>
      <c r="B30" s="229"/>
      <c r="C30" s="229"/>
      <c r="D30" s="229"/>
      <c r="E30" s="229"/>
      <c r="F30" s="229"/>
      <c r="G30" s="229"/>
      <c r="H30" s="229"/>
      <c r="I30" s="229">
        <v>15000</v>
      </c>
      <c r="J30" s="229"/>
      <c r="K30" s="229"/>
      <c r="L30" s="229"/>
      <c r="M30" s="229"/>
      <c r="N30" s="229"/>
      <c r="O30" s="229"/>
      <c r="P30" s="229"/>
      <c r="Q30" s="229">
        <v>44650</v>
      </c>
      <c r="R30" s="229"/>
      <c r="S30" s="229"/>
      <c r="T30" s="229"/>
      <c r="U30" s="229"/>
      <c r="V30" s="229"/>
      <c r="W30" s="229"/>
      <c r="X30" s="229"/>
      <c r="Y30" s="229"/>
      <c r="Z30" s="229"/>
      <c r="AA30" s="229"/>
      <c r="AB30" s="36"/>
      <c r="AC30" s="6"/>
      <c r="AD30" s="6"/>
      <c r="AE30" s="6"/>
      <c r="AF30" s="6"/>
      <c r="AG30" s="6"/>
      <c r="AH30" s="6"/>
      <c r="AI30" s="6"/>
      <c r="AJ30" s="6"/>
      <c r="AK30" s="6"/>
      <c r="AL30" s="6"/>
      <c r="AM30" s="6"/>
    </row>
    <row r="31" spans="1:39" s="7" customFormat="1" ht="40.799999999999997" customHeight="1">
      <c r="A31" s="25" t="s">
        <v>50</v>
      </c>
      <c r="B31" s="229">
        <v>175500</v>
      </c>
      <c r="C31" s="229">
        <v>745915</v>
      </c>
      <c r="D31" s="229">
        <v>984554</v>
      </c>
      <c r="E31" s="229">
        <v>1010584</v>
      </c>
      <c r="F31" s="229">
        <v>1167791</v>
      </c>
      <c r="G31" s="229">
        <v>0</v>
      </c>
      <c r="H31" s="229">
        <v>605002</v>
      </c>
      <c r="I31" s="229">
        <v>1317616</v>
      </c>
      <c r="J31" s="229">
        <v>155700</v>
      </c>
      <c r="K31" s="229">
        <v>1090630</v>
      </c>
      <c r="L31" s="229">
        <v>872750</v>
      </c>
      <c r="M31" s="229">
        <v>874087</v>
      </c>
      <c r="N31" s="229">
        <v>799062</v>
      </c>
      <c r="O31" s="229">
        <v>580000</v>
      </c>
      <c r="P31" s="229">
        <v>194119</v>
      </c>
      <c r="Q31" s="229">
        <v>1158474</v>
      </c>
      <c r="R31" s="229">
        <v>1103907</v>
      </c>
      <c r="S31" s="229">
        <v>1179296</v>
      </c>
      <c r="T31" s="229">
        <v>591954</v>
      </c>
      <c r="U31" s="229">
        <v>825407</v>
      </c>
      <c r="V31" s="229">
        <v>736000</v>
      </c>
      <c r="W31" s="229">
        <v>816680</v>
      </c>
      <c r="X31" s="229">
        <v>1060372</v>
      </c>
      <c r="Y31" s="229">
        <v>395935</v>
      </c>
      <c r="Z31" s="229">
        <v>530458</v>
      </c>
      <c r="AA31" s="229">
        <v>821505</v>
      </c>
      <c r="AB31" s="19"/>
      <c r="AC31" s="6"/>
      <c r="AD31" s="6"/>
      <c r="AE31" s="6"/>
      <c r="AF31" s="6"/>
      <c r="AG31" s="6"/>
      <c r="AH31" s="6"/>
      <c r="AI31" s="6"/>
      <c r="AJ31" s="6"/>
      <c r="AK31" s="6"/>
      <c r="AL31" s="6"/>
      <c r="AM31" s="6"/>
    </row>
    <row r="32" spans="1:39" s="41" customFormat="1" ht="40.799999999999997" customHeight="1">
      <c r="A32" s="25" t="s">
        <v>971</v>
      </c>
      <c r="B32" s="255">
        <v>85700</v>
      </c>
      <c r="C32" s="255">
        <v>85700</v>
      </c>
      <c r="D32" s="255">
        <v>85700</v>
      </c>
      <c r="E32" s="229">
        <v>171400</v>
      </c>
      <c r="F32" s="255">
        <v>85700</v>
      </c>
      <c r="G32" s="229">
        <v>342800</v>
      </c>
      <c r="H32" s="229">
        <v>171400</v>
      </c>
      <c r="I32" s="229">
        <v>85700</v>
      </c>
      <c r="J32" s="229">
        <v>85700</v>
      </c>
      <c r="K32" s="229">
        <v>85700</v>
      </c>
      <c r="L32" s="229">
        <v>85700</v>
      </c>
      <c r="M32" s="229">
        <v>85700</v>
      </c>
      <c r="N32" s="229">
        <v>85700</v>
      </c>
      <c r="O32" s="229">
        <v>85700</v>
      </c>
      <c r="P32" s="229">
        <v>85700</v>
      </c>
      <c r="Q32" s="229">
        <v>85700</v>
      </c>
      <c r="R32" s="229">
        <v>85700</v>
      </c>
      <c r="S32" s="229">
        <v>85700</v>
      </c>
      <c r="T32" s="229">
        <v>85700</v>
      </c>
      <c r="U32" s="229">
        <v>85700</v>
      </c>
      <c r="V32" s="229">
        <v>85700</v>
      </c>
      <c r="W32" s="229">
        <v>85700</v>
      </c>
      <c r="X32" s="229">
        <v>85700</v>
      </c>
      <c r="Y32" s="229">
        <v>85700</v>
      </c>
      <c r="Z32" s="229">
        <v>85700</v>
      </c>
      <c r="AA32" s="229">
        <v>85700</v>
      </c>
      <c r="AB32" s="19"/>
      <c r="AC32" s="40"/>
      <c r="AD32" s="40"/>
      <c r="AE32" s="40"/>
      <c r="AF32" s="40"/>
      <c r="AG32" s="40"/>
      <c r="AH32" s="40"/>
      <c r="AI32" s="40"/>
      <c r="AJ32" s="40"/>
      <c r="AK32" s="40"/>
      <c r="AL32" s="40"/>
      <c r="AM32" s="40"/>
    </row>
    <row r="33" spans="1:39" s="147" customFormat="1" ht="40.799999999999997" customHeight="1">
      <c r="A33" s="98" t="s">
        <v>365</v>
      </c>
      <c r="B33" s="229">
        <v>2189908</v>
      </c>
      <c r="C33" s="229">
        <v>17027259</v>
      </c>
      <c r="D33" s="229">
        <v>8765000</v>
      </c>
      <c r="E33" s="229">
        <v>7371034</v>
      </c>
      <c r="F33" s="229">
        <v>14244749</v>
      </c>
      <c r="G33" s="229"/>
      <c r="H33" s="229">
        <v>14156283</v>
      </c>
      <c r="I33" s="229">
        <v>7100780</v>
      </c>
      <c r="J33" s="229">
        <v>3236363</v>
      </c>
      <c r="K33" s="229">
        <v>1885138</v>
      </c>
      <c r="L33" s="229">
        <v>4057178</v>
      </c>
      <c r="M33" s="229">
        <v>7884834</v>
      </c>
      <c r="N33" s="229">
        <v>13585721.6</v>
      </c>
      <c r="O33" s="229"/>
      <c r="P33" s="229"/>
      <c r="Q33" s="229">
        <v>12012924</v>
      </c>
      <c r="R33" s="229"/>
      <c r="S33" s="229">
        <v>15700237</v>
      </c>
      <c r="T33" s="229">
        <v>12256727</v>
      </c>
      <c r="U33" s="229">
        <v>6207622</v>
      </c>
      <c r="V33" s="229">
        <v>8474869</v>
      </c>
      <c r="W33" s="229">
        <v>11236948</v>
      </c>
      <c r="X33" s="229">
        <v>3273638.4</v>
      </c>
      <c r="Y33" s="229"/>
      <c r="Z33" s="229">
        <v>2331825.77</v>
      </c>
      <c r="AA33" s="229"/>
    </row>
    <row r="34" spans="1:39" ht="40.799999999999997" customHeight="1">
      <c r="A34" s="98" t="s">
        <v>53</v>
      </c>
      <c r="B34" s="229">
        <v>700184</v>
      </c>
      <c r="C34" s="229">
        <v>968229</v>
      </c>
      <c r="D34" s="229">
        <v>1116451</v>
      </c>
      <c r="E34" s="229">
        <v>4028270</v>
      </c>
      <c r="F34" s="229">
        <v>2492311</v>
      </c>
      <c r="G34" s="256">
        <v>11870101</v>
      </c>
      <c r="H34" s="229">
        <v>2676668</v>
      </c>
      <c r="I34" s="229">
        <v>1942804</v>
      </c>
      <c r="J34" s="229">
        <v>1381815</v>
      </c>
      <c r="K34" s="229">
        <v>823235</v>
      </c>
      <c r="L34" s="229">
        <v>763980</v>
      </c>
      <c r="M34" s="229">
        <v>623851</v>
      </c>
      <c r="N34" s="229">
        <v>2627372</v>
      </c>
      <c r="O34" s="229">
        <v>643044</v>
      </c>
      <c r="P34" s="229">
        <v>1651231</v>
      </c>
      <c r="Q34" s="229">
        <v>1632100</v>
      </c>
      <c r="R34" s="229">
        <v>556801</v>
      </c>
      <c r="S34" s="229">
        <v>751090</v>
      </c>
      <c r="T34" s="229">
        <v>990371</v>
      </c>
      <c r="U34" s="229">
        <v>752143</v>
      </c>
      <c r="V34" s="229">
        <v>736008</v>
      </c>
      <c r="W34" s="229">
        <v>1569438</v>
      </c>
      <c r="X34" s="229">
        <v>1408392</v>
      </c>
      <c r="Y34" s="229">
        <v>1000117</v>
      </c>
      <c r="Z34" s="229">
        <v>2139144</v>
      </c>
      <c r="AA34" s="229">
        <v>1617390</v>
      </c>
      <c r="AB34" s="36"/>
    </row>
    <row r="35" spans="1:39" ht="54.75" customHeight="1">
      <c r="A35" s="98" t="s">
        <v>954</v>
      </c>
      <c r="B35" s="229">
        <v>120098</v>
      </c>
      <c r="C35" s="229">
        <v>148693</v>
      </c>
      <c r="D35" s="229">
        <v>442217</v>
      </c>
      <c r="E35" s="229">
        <v>978203</v>
      </c>
      <c r="F35" s="229">
        <v>640896</v>
      </c>
      <c r="G35" s="229">
        <v>1721375</v>
      </c>
      <c r="H35" s="229">
        <v>494134</v>
      </c>
      <c r="I35" s="229">
        <v>732547</v>
      </c>
      <c r="J35" s="229">
        <v>191325</v>
      </c>
      <c r="K35" s="229">
        <v>140152</v>
      </c>
      <c r="L35" s="229">
        <v>143123</v>
      </c>
      <c r="M35" s="229">
        <v>150996</v>
      </c>
      <c r="N35" s="229">
        <v>302511</v>
      </c>
      <c r="O35" s="229">
        <v>79026</v>
      </c>
      <c r="P35" s="229">
        <v>230987</v>
      </c>
      <c r="Q35" s="229">
        <v>428625</v>
      </c>
      <c r="R35" s="229">
        <v>264781</v>
      </c>
      <c r="S35" s="229">
        <v>100416</v>
      </c>
      <c r="T35" s="229">
        <v>110963</v>
      </c>
      <c r="U35" s="229">
        <v>103016</v>
      </c>
      <c r="V35" s="229">
        <v>209299</v>
      </c>
      <c r="W35" s="229">
        <v>251412</v>
      </c>
      <c r="X35" s="229">
        <v>246807</v>
      </c>
      <c r="Y35" s="229">
        <v>243019</v>
      </c>
      <c r="Z35" s="229">
        <v>320559</v>
      </c>
      <c r="AA35" s="229">
        <v>301174</v>
      </c>
      <c r="AB35" s="36"/>
    </row>
    <row r="36" spans="1:39" s="7" customFormat="1" ht="40.799999999999997" customHeight="1">
      <c r="A36" s="25" t="s">
        <v>54</v>
      </c>
      <c r="B36" s="229"/>
      <c r="C36" s="229"/>
      <c r="D36" s="229"/>
      <c r="E36" s="229"/>
      <c r="F36" s="229"/>
      <c r="G36" s="229"/>
      <c r="H36" s="229"/>
      <c r="I36" s="229"/>
      <c r="J36" s="229"/>
      <c r="K36" s="229"/>
      <c r="L36" s="229"/>
      <c r="M36" s="229"/>
      <c r="N36" s="229"/>
      <c r="O36" s="229"/>
      <c r="P36" s="229"/>
      <c r="Q36" s="229"/>
      <c r="R36" s="229"/>
      <c r="S36" s="229"/>
      <c r="T36" s="229"/>
      <c r="U36" s="229"/>
      <c r="V36" s="229"/>
      <c r="W36" s="229"/>
      <c r="X36" s="229"/>
      <c r="Y36" s="229"/>
      <c r="Z36" s="229"/>
      <c r="AA36" s="229"/>
      <c r="AB36" s="19"/>
      <c r="AC36" s="6"/>
      <c r="AD36" s="6"/>
      <c r="AE36" s="6"/>
      <c r="AF36" s="6"/>
      <c r="AG36" s="6"/>
      <c r="AH36" s="6"/>
      <c r="AI36" s="6"/>
      <c r="AJ36" s="6"/>
      <c r="AK36" s="6"/>
      <c r="AL36" s="6"/>
      <c r="AM36" s="6"/>
    </row>
    <row r="37" spans="1:39" s="7" customFormat="1" ht="40.799999999999997" customHeight="1">
      <c r="A37" s="25" t="s">
        <v>965</v>
      </c>
      <c r="B37" s="229"/>
      <c r="C37" s="229"/>
      <c r="D37" s="229"/>
      <c r="E37" s="229"/>
      <c r="F37" s="229"/>
      <c r="G37" s="229"/>
      <c r="H37" s="229"/>
      <c r="I37" s="229"/>
      <c r="J37" s="229"/>
      <c r="K37" s="229"/>
      <c r="L37" s="229"/>
      <c r="M37" s="229"/>
      <c r="N37" s="229"/>
      <c r="O37" s="229"/>
      <c r="P37" s="229"/>
      <c r="Q37" s="229"/>
      <c r="R37" s="229"/>
      <c r="S37" s="229"/>
      <c r="T37" s="229"/>
      <c r="U37" s="229"/>
      <c r="V37" s="229"/>
      <c r="W37" s="229"/>
      <c r="X37" s="229"/>
      <c r="Y37" s="229"/>
      <c r="Z37" s="229"/>
      <c r="AA37" s="229"/>
      <c r="AB37" s="19"/>
      <c r="AC37" s="6"/>
      <c r="AD37" s="6"/>
      <c r="AE37" s="6"/>
      <c r="AF37" s="6"/>
      <c r="AG37" s="6"/>
      <c r="AH37" s="6"/>
      <c r="AI37" s="6"/>
      <c r="AJ37" s="6"/>
      <c r="AK37" s="6"/>
      <c r="AL37" s="6"/>
      <c r="AM37" s="6"/>
    </row>
    <row r="38" spans="1:39" s="7" customFormat="1" ht="40.799999999999997" customHeight="1">
      <c r="A38" s="25" t="s">
        <v>966</v>
      </c>
      <c r="B38" s="229"/>
      <c r="C38" s="229"/>
      <c r="D38" s="229"/>
      <c r="E38" s="229"/>
      <c r="F38" s="229"/>
      <c r="G38" s="229"/>
      <c r="H38" s="229"/>
      <c r="I38" s="229"/>
      <c r="J38" s="229"/>
      <c r="K38" s="229"/>
      <c r="L38" s="229"/>
      <c r="M38" s="229"/>
      <c r="N38" s="229"/>
      <c r="O38" s="229"/>
      <c r="P38" s="229"/>
      <c r="Q38" s="229"/>
      <c r="R38" s="229"/>
      <c r="S38" s="229"/>
      <c r="T38" s="229"/>
      <c r="U38" s="229"/>
      <c r="V38" s="229"/>
      <c r="W38" s="229"/>
      <c r="X38" s="229"/>
      <c r="Y38" s="229"/>
      <c r="Z38" s="229"/>
      <c r="AA38" s="229"/>
      <c r="AB38" s="19"/>
      <c r="AC38" s="6"/>
      <c r="AD38" s="6"/>
      <c r="AE38" s="6"/>
      <c r="AF38" s="6"/>
      <c r="AG38" s="6"/>
      <c r="AH38" s="6"/>
      <c r="AI38" s="6"/>
      <c r="AJ38" s="6"/>
      <c r="AK38" s="6"/>
      <c r="AL38" s="6"/>
      <c r="AM38" s="6"/>
    </row>
    <row r="39" spans="1:39" s="7" customFormat="1" ht="40.799999999999997" customHeight="1">
      <c r="A39" s="25" t="s">
        <v>58</v>
      </c>
      <c r="B39" s="229"/>
      <c r="C39" s="229"/>
      <c r="D39" s="229"/>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19"/>
      <c r="AC39" s="6"/>
      <c r="AD39" s="6"/>
      <c r="AE39" s="6"/>
      <c r="AF39" s="6"/>
      <c r="AG39" s="6"/>
      <c r="AH39" s="6"/>
      <c r="AI39" s="6"/>
      <c r="AJ39" s="6"/>
      <c r="AK39" s="6"/>
      <c r="AL39" s="6"/>
      <c r="AM39" s="6"/>
    </row>
    <row r="40" spans="1:39" s="147" customFormat="1" ht="40.799999999999997" customHeight="1">
      <c r="A40" s="98" t="s">
        <v>59</v>
      </c>
      <c r="B40" s="229">
        <v>832155</v>
      </c>
      <c r="C40" s="229">
        <v>743087</v>
      </c>
      <c r="D40" s="229">
        <v>1135281</v>
      </c>
      <c r="E40" s="229">
        <v>1156746</v>
      </c>
      <c r="F40" s="229">
        <v>750000</v>
      </c>
      <c r="G40" s="229">
        <v>120150</v>
      </c>
      <c r="H40" s="229">
        <v>750000</v>
      </c>
      <c r="I40" s="229">
        <v>941250</v>
      </c>
      <c r="J40" s="229">
        <v>348000</v>
      </c>
      <c r="K40" s="229">
        <v>995000</v>
      </c>
      <c r="L40" s="229">
        <v>968119</v>
      </c>
      <c r="M40" s="229">
        <v>745602</v>
      </c>
      <c r="N40" s="229">
        <v>680805</v>
      </c>
      <c r="O40" s="229">
        <v>817885</v>
      </c>
      <c r="P40" s="229">
        <v>357163</v>
      </c>
      <c r="Q40" s="229">
        <v>835432</v>
      </c>
      <c r="R40" s="229">
        <v>1185017</v>
      </c>
      <c r="S40" s="229">
        <v>750000</v>
      </c>
      <c r="T40" s="229">
        <v>500000</v>
      </c>
      <c r="U40" s="229">
        <v>999999</v>
      </c>
      <c r="V40" s="229">
        <v>1000000</v>
      </c>
      <c r="W40" s="229">
        <v>921099</v>
      </c>
      <c r="X40" s="229">
        <v>707671</v>
      </c>
      <c r="Y40" s="229">
        <v>506556</v>
      </c>
      <c r="Z40" s="229">
        <v>997590</v>
      </c>
      <c r="AA40" s="229">
        <v>725000</v>
      </c>
      <c r="AB40" s="28"/>
      <c r="AC40" s="187"/>
      <c r="AD40" s="187"/>
      <c r="AE40" s="187"/>
      <c r="AF40" s="187"/>
      <c r="AG40" s="187"/>
      <c r="AH40" s="187"/>
      <c r="AI40" s="187"/>
      <c r="AJ40" s="187"/>
      <c r="AK40" s="187"/>
      <c r="AL40" s="187"/>
      <c r="AM40" s="187"/>
    </row>
    <row r="41" spans="1:39" s="147" customFormat="1" ht="40.799999999999997" customHeight="1">
      <c r="A41" s="98" t="s">
        <v>970</v>
      </c>
      <c r="B41" s="243"/>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8"/>
      <c r="AC41" s="187"/>
      <c r="AD41" s="187"/>
      <c r="AE41" s="187"/>
      <c r="AF41" s="187"/>
      <c r="AG41" s="187"/>
      <c r="AH41" s="187"/>
      <c r="AI41" s="187"/>
      <c r="AJ41" s="187"/>
      <c r="AK41" s="187"/>
      <c r="AL41" s="187"/>
      <c r="AM41" s="187"/>
    </row>
    <row r="42" spans="1:39" s="7" customFormat="1" ht="40.799999999999997" customHeight="1">
      <c r="A42" s="25" t="s">
        <v>60</v>
      </c>
      <c r="B42" s="229">
        <v>143082</v>
      </c>
      <c r="C42" s="229">
        <v>143082</v>
      </c>
      <c r="D42" s="229">
        <v>143082</v>
      </c>
      <c r="E42" s="229">
        <v>146393</v>
      </c>
      <c r="F42" s="229">
        <v>153488</v>
      </c>
      <c r="G42" s="229">
        <v>822427</v>
      </c>
      <c r="H42" s="229">
        <v>157509</v>
      </c>
      <c r="I42" s="229">
        <v>143082</v>
      </c>
      <c r="J42" s="229">
        <v>143082</v>
      </c>
      <c r="K42" s="229">
        <v>143082</v>
      </c>
      <c r="L42" s="229">
        <v>143082</v>
      </c>
      <c r="M42" s="229">
        <v>143082</v>
      </c>
      <c r="N42" s="229">
        <v>173354</v>
      </c>
      <c r="O42" s="229">
        <v>143082</v>
      </c>
      <c r="P42" s="229">
        <v>143082</v>
      </c>
      <c r="Q42" s="229">
        <v>143082</v>
      </c>
      <c r="R42" s="229">
        <v>143082</v>
      </c>
      <c r="S42" s="229">
        <v>143082</v>
      </c>
      <c r="T42" s="229">
        <v>143082</v>
      </c>
      <c r="U42" s="229">
        <v>143082</v>
      </c>
      <c r="V42" s="229">
        <v>143082</v>
      </c>
      <c r="W42" s="229">
        <v>184943</v>
      </c>
      <c r="X42" s="229">
        <v>143082</v>
      </c>
      <c r="Y42" s="229">
        <v>143082</v>
      </c>
      <c r="Z42" s="229">
        <v>143082</v>
      </c>
      <c r="AA42" s="229">
        <v>152306</v>
      </c>
      <c r="AB42" s="19"/>
      <c r="AC42" s="6"/>
      <c r="AD42" s="6"/>
      <c r="AE42" s="6"/>
      <c r="AF42" s="6"/>
      <c r="AG42" s="6"/>
      <c r="AH42" s="6"/>
      <c r="AI42" s="6"/>
      <c r="AJ42" s="6"/>
      <c r="AK42" s="6"/>
      <c r="AL42" s="6"/>
      <c r="AM42" s="6"/>
    </row>
    <row r="43" spans="1:39" s="7" customFormat="1" ht="40.799999999999997" customHeight="1">
      <c r="A43" s="25" t="s">
        <v>962</v>
      </c>
      <c r="B43" s="229">
        <v>18879</v>
      </c>
      <c r="C43" s="229">
        <v>22167</v>
      </c>
      <c r="D43" s="229">
        <v>49799</v>
      </c>
      <c r="E43" s="229">
        <v>81025</v>
      </c>
      <c r="F43" s="229">
        <v>65544</v>
      </c>
      <c r="G43" s="229">
        <v>132756</v>
      </c>
      <c r="H43" s="229">
        <v>51096</v>
      </c>
      <c r="I43" s="229">
        <v>82356</v>
      </c>
      <c r="J43" s="229">
        <v>22388</v>
      </c>
      <c r="K43" s="229">
        <v>20649</v>
      </c>
      <c r="L43" s="229">
        <v>18167</v>
      </c>
      <c r="M43" s="229">
        <v>23265</v>
      </c>
      <c r="N43" s="229">
        <v>36592</v>
      </c>
      <c r="O43" s="229">
        <v>14508</v>
      </c>
      <c r="P43" s="229">
        <v>26190</v>
      </c>
      <c r="Q43" s="229">
        <v>43286</v>
      </c>
      <c r="R43" s="229">
        <v>28838</v>
      </c>
      <c r="S43" s="229">
        <v>13456</v>
      </c>
      <c r="T43" s="229">
        <v>19076</v>
      </c>
      <c r="U43" s="229">
        <v>17614</v>
      </c>
      <c r="V43" s="229">
        <v>26727</v>
      </c>
      <c r="W43" s="229">
        <v>16262</v>
      </c>
      <c r="X43" s="229">
        <v>29209</v>
      </c>
      <c r="Y43" s="229">
        <v>26806</v>
      </c>
      <c r="Z43" s="229">
        <v>37627</v>
      </c>
      <c r="AA43" s="229">
        <v>29699</v>
      </c>
      <c r="AB43" s="19"/>
      <c r="AC43" s="6"/>
      <c r="AD43" s="6"/>
      <c r="AE43" s="6"/>
      <c r="AF43" s="6"/>
      <c r="AG43" s="6"/>
      <c r="AH43" s="6"/>
      <c r="AI43" s="6"/>
      <c r="AJ43" s="6"/>
      <c r="AK43" s="6"/>
      <c r="AL43" s="6"/>
      <c r="AM43" s="6"/>
    </row>
    <row r="44" spans="1:39" s="7" customFormat="1" ht="40.799999999999997" customHeight="1">
      <c r="A44" s="173" t="s">
        <v>981</v>
      </c>
      <c r="B44" s="229"/>
      <c r="C44" s="229"/>
      <c r="D44" s="229"/>
      <c r="E44" s="229"/>
      <c r="F44" s="229"/>
      <c r="G44" s="229"/>
      <c r="H44" s="229"/>
      <c r="I44" s="229"/>
      <c r="J44" s="229"/>
      <c r="K44" s="229"/>
      <c r="L44" s="229"/>
      <c r="M44" s="229"/>
      <c r="N44" s="229"/>
      <c r="O44" s="229"/>
      <c r="P44" s="229"/>
      <c r="Q44" s="229"/>
      <c r="R44" s="229"/>
      <c r="S44" s="229"/>
      <c r="T44" s="229"/>
      <c r="U44" s="229"/>
      <c r="V44" s="229"/>
      <c r="W44" s="229"/>
      <c r="X44" s="229"/>
      <c r="Y44" s="229"/>
      <c r="Z44" s="229"/>
      <c r="AA44" s="229"/>
      <c r="AB44" s="46"/>
      <c r="AC44" s="6"/>
      <c r="AD44" s="6"/>
      <c r="AE44" s="6"/>
      <c r="AF44" s="6"/>
      <c r="AG44" s="6"/>
      <c r="AH44" s="6"/>
      <c r="AI44" s="6"/>
      <c r="AJ44" s="6"/>
      <c r="AK44" s="6"/>
      <c r="AL44" s="6"/>
      <c r="AM44" s="6"/>
    </row>
    <row r="45" spans="1:39" s="7" customFormat="1" ht="40.799999999999997" customHeight="1">
      <c r="A45" s="25" t="s">
        <v>958</v>
      </c>
      <c r="B45" s="229"/>
      <c r="C45" s="229"/>
      <c r="D45" s="229"/>
      <c r="E45" s="229">
        <v>1459498</v>
      </c>
      <c r="F45" s="229">
        <v>627138</v>
      </c>
      <c r="G45" s="229"/>
      <c r="H45" s="229">
        <v>3732147</v>
      </c>
      <c r="I45" s="229"/>
      <c r="J45" s="229"/>
      <c r="K45" s="229"/>
      <c r="L45" s="229"/>
      <c r="M45" s="229"/>
      <c r="N45" s="229"/>
      <c r="O45" s="229"/>
      <c r="P45" s="229"/>
      <c r="Q45" s="229">
        <v>831340</v>
      </c>
      <c r="R45" s="229"/>
      <c r="S45" s="229"/>
      <c r="T45" s="229"/>
      <c r="U45" s="229"/>
      <c r="V45" s="229"/>
      <c r="W45" s="229"/>
      <c r="X45" s="229"/>
      <c r="Y45" s="229"/>
      <c r="Z45" s="229"/>
      <c r="AA45" s="229"/>
      <c r="AB45" s="39"/>
      <c r="AC45" s="6"/>
      <c r="AD45" s="6"/>
      <c r="AE45" s="6"/>
      <c r="AF45" s="6"/>
      <c r="AG45" s="6"/>
      <c r="AH45" s="6"/>
      <c r="AI45" s="6"/>
      <c r="AJ45" s="6"/>
      <c r="AK45" s="6"/>
      <c r="AL45" s="6"/>
      <c r="AM45" s="6"/>
    </row>
    <row r="46" spans="1:39" s="7" customFormat="1" ht="40.799999999999997" customHeight="1">
      <c r="A46" s="25" t="s">
        <v>959</v>
      </c>
      <c r="B46" s="229"/>
      <c r="C46" s="229"/>
      <c r="D46" s="229"/>
      <c r="E46" s="229"/>
      <c r="F46" s="229">
        <v>204000</v>
      </c>
      <c r="G46" s="229"/>
      <c r="H46" s="229">
        <v>3177667</v>
      </c>
      <c r="I46" s="229"/>
      <c r="J46" s="229"/>
      <c r="K46" s="229"/>
      <c r="L46" s="229"/>
      <c r="M46" s="229"/>
      <c r="N46" s="229"/>
      <c r="O46" s="229"/>
      <c r="P46" s="229"/>
      <c r="Q46" s="229"/>
      <c r="R46" s="229"/>
      <c r="S46" s="229"/>
      <c r="T46" s="229"/>
      <c r="U46" s="229"/>
      <c r="V46" s="229"/>
      <c r="W46" s="229"/>
      <c r="X46" s="229"/>
      <c r="Y46" s="229"/>
      <c r="Z46" s="229"/>
      <c r="AA46" s="229"/>
      <c r="AB46" s="39"/>
      <c r="AC46" s="6"/>
      <c r="AD46" s="6"/>
      <c r="AE46" s="6"/>
      <c r="AF46" s="6"/>
      <c r="AG46" s="6"/>
      <c r="AH46" s="6"/>
      <c r="AI46" s="6"/>
      <c r="AJ46" s="6"/>
      <c r="AK46" s="6"/>
      <c r="AL46" s="6"/>
      <c r="AM46" s="6"/>
    </row>
    <row r="47" spans="1:39" s="7" customFormat="1" ht="40.799999999999997" customHeight="1">
      <c r="A47" s="25" t="s">
        <v>983</v>
      </c>
      <c r="B47" s="250">
        <f t="shared" ref="B47:AA47" si="0">SUM(B4:B46)</f>
        <v>6800018.0152958473</v>
      </c>
      <c r="C47" s="250">
        <f t="shared" si="0"/>
        <v>22820484.034856085</v>
      </c>
      <c r="D47" s="250">
        <f t="shared" si="0"/>
        <v>19218515.877367698</v>
      </c>
      <c r="E47" s="250">
        <f t="shared" si="0"/>
        <v>26902319.965962514</v>
      </c>
      <c r="F47" s="250">
        <f t="shared" si="0"/>
        <v>35669205.165295847</v>
      </c>
      <c r="G47" s="250">
        <f t="shared" si="0"/>
        <v>43061118.049999997</v>
      </c>
      <c r="H47" s="250">
        <f t="shared" si="0"/>
        <v>35467517.531295851</v>
      </c>
      <c r="I47" s="250">
        <f t="shared" si="0"/>
        <v>21559063.965295844</v>
      </c>
      <c r="J47" s="250">
        <f t="shared" si="0"/>
        <v>13215957.908922452</v>
      </c>
      <c r="K47" s="250">
        <f t="shared" si="0"/>
        <v>8369574.1578798909</v>
      </c>
      <c r="L47" s="250">
        <f t="shared" si="0"/>
        <v>9775792.8440968879</v>
      </c>
      <c r="M47" s="250">
        <f t="shared" si="0"/>
        <v>15675727.917989831</v>
      </c>
      <c r="N47" s="250">
        <f t="shared" si="0"/>
        <v>23719702.029165417</v>
      </c>
      <c r="O47" s="250">
        <f t="shared" si="0"/>
        <v>5233239.7352958471</v>
      </c>
      <c r="P47" s="250">
        <f t="shared" si="0"/>
        <v>10496572.171295848</v>
      </c>
      <c r="Q47" s="250">
        <f t="shared" si="0"/>
        <v>26796714.245295845</v>
      </c>
      <c r="R47" s="250">
        <f t="shared" si="0"/>
        <v>7070056.4861167967</v>
      </c>
      <c r="S47" s="250">
        <f t="shared" si="0"/>
        <v>23463594.415295847</v>
      </c>
      <c r="T47" s="250">
        <f t="shared" si="0"/>
        <v>18551395.971697524</v>
      </c>
      <c r="U47" s="250">
        <f t="shared" si="0"/>
        <v>15018330.06619413</v>
      </c>
      <c r="V47" s="250">
        <f t="shared" si="0"/>
        <v>17096729.372840215</v>
      </c>
      <c r="W47" s="250">
        <f t="shared" si="0"/>
        <v>22971435.889533333</v>
      </c>
      <c r="X47" s="250">
        <f t="shared" si="0"/>
        <v>11320302.134332784</v>
      </c>
      <c r="Y47" s="250">
        <f t="shared" si="0"/>
        <v>6796319.3877341682</v>
      </c>
      <c r="Z47" s="250">
        <f t="shared" si="0"/>
        <v>14372614.987291232</v>
      </c>
      <c r="AA47" s="250">
        <f t="shared" si="0"/>
        <v>11470537.765318934</v>
      </c>
      <c r="AB47" s="63"/>
      <c r="AC47" s="6"/>
      <c r="AD47" s="6"/>
      <c r="AE47" s="6"/>
      <c r="AF47" s="6"/>
      <c r="AG47" s="6"/>
      <c r="AH47" s="6"/>
      <c r="AI47" s="6"/>
      <c r="AJ47" s="6"/>
      <c r="AK47" s="6"/>
      <c r="AL47" s="6"/>
      <c r="AM47" s="6"/>
    </row>
    <row r="48" spans="1:39" ht="40.799999999999997" customHeight="1">
      <c r="A48" s="197"/>
      <c r="B48" s="199"/>
      <c r="C48" s="199"/>
      <c r="D48" s="199"/>
      <c r="E48" s="199"/>
      <c r="F48" s="200"/>
      <c r="G48" s="199"/>
      <c r="H48" s="199"/>
      <c r="I48" s="198"/>
      <c r="J48" s="199"/>
      <c r="K48" s="199"/>
      <c r="L48" s="199"/>
      <c r="M48" s="199"/>
      <c r="N48" s="201"/>
      <c r="O48" s="199"/>
      <c r="P48" s="199"/>
      <c r="Q48" s="199"/>
      <c r="R48" s="202"/>
      <c r="S48" s="202"/>
      <c r="T48" s="199"/>
      <c r="U48" s="199"/>
      <c r="V48" s="199"/>
      <c r="W48" s="199"/>
      <c r="X48" s="199" t="s">
        <v>976</v>
      </c>
      <c r="Y48" s="199"/>
      <c r="Z48" s="199"/>
      <c r="AA48" s="199"/>
    </row>
    <row r="49" spans="1:39" s="166" customFormat="1" ht="42.75" customHeight="1">
      <c r="A49" s="203" t="s">
        <v>979</v>
      </c>
      <c r="B49" s="225">
        <v>1708</v>
      </c>
      <c r="C49" s="225">
        <v>1803</v>
      </c>
      <c r="D49" s="225">
        <v>3554</v>
      </c>
      <c r="E49" s="225">
        <v>15098</v>
      </c>
      <c r="F49" s="225">
        <v>4686</v>
      </c>
      <c r="G49" s="225">
        <v>29192</v>
      </c>
      <c r="H49" s="225">
        <v>8089</v>
      </c>
      <c r="I49" s="225">
        <v>4603</v>
      </c>
      <c r="J49" s="225">
        <v>3559</v>
      </c>
      <c r="K49" s="225">
        <v>2536</v>
      </c>
      <c r="L49" s="225">
        <v>1751</v>
      </c>
      <c r="M49" s="225">
        <v>1126</v>
      </c>
      <c r="N49" s="225">
        <v>5467</v>
      </c>
      <c r="O49" s="225">
        <v>1173</v>
      </c>
      <c r="P49" s="225">
        <v>2357</v>
      </c>
      <c r="Q49" s="225">
        <v>4580</v>
      </c>
      <c r="R49" s="225" t="s">
        <v>978</v>
      </c>
      <c r="S49" s="225">
        <v>1764</v>
      </c>
      <c r="T49" s="225">
        <v>3040</v>
      </c>
      <c r="U49" s="225">
        <v>1967</v>
      </c>
      <c r="V49" s="225">
        <v>2405</v>
      </c>
      <c r="W49" s="225">
        <v>6256</v>
      </c>
      <c r="X49" s="225">
        <v>2856</v>
      </c>
      <c r="Y49" s="225">
        <v>2233</v>
      </c>
      <c r="Z49" s="225">
        <v>4075</v>
      </c>
      <c r="AA49" s="225">
        <v>2638</v>
      </c>
    </row>
    <row r="50" spans="1:39" ht="40.799999999999997" customHeight="1">
      <c r="A50" s="177"/>
      <c r="B50" s="166"/>
      <c r="C50" s="166"/>
      <c r="D50" s="166"/>
      <c r="E50" s="166"/>
      <c r="F50" s="179"/>
      <c r="G50" s="166"/>
      <c r="H50" s="166"/>
      <c r="I50" s="166"/>
      <c r="J50" s="180"/>
      <c r="K50" s="180"/>
      <c r="L50" s="166"/>
      <c r="M50" s="166"/>
      <c r="O50" s="166"/>
      <c r="P50" s="166"/>
      <c r="Q50" s="166"/>
      <c r="R50" s="6"/>
      <c r="S50" s="180"/>
      <c r="T50" s="166"/>
      <c r="U50" s="166"/>
      <c r="V50" s="166"/>
    </row>
    <row r="51" spans="1:39" ht="40.799999999999997" customHeight="1">
      <c r="O51" s="166"/>
      <c r="P51" s="166"/>
      <c r="Q51" s="166"/>
      <c r="R51" s="6"/>
      <c r="S51" s="180"/>
      <c r="T51" s="166"/>
      <c r="U51" s="166"/>
      <c r="V51" s="166"/>
    </row>
    <row r="52" spans="1:39" ht="40.799999999999997" customHeight="1">
      <c r="D52" s="183"/>
      <c r="F52" s="76"/>
      <c r="M52" s="166"/>
      <c r="N52" s="166"/>
      <c r="O52" s="166"/>
      <c r="P52" s="6"/>
      <c r="Q52" s="6"/>
      <c r="R52" s="166"/>
      <c r="S52" s="166"/>
      <c r="T52" s="166"/>
      <c r="U52" s="166"/>
      <c r="AL52" s="76"/>
      <c r="AM52" s="76"/>
    </row>
    <row r="53" spans="1:39">
      <c r="D53" s="183"/>
      <c r="F53" s="76"/>
      <c r="P53" s="7"/>
      <c r="Q53" s="7"/>
      <c r="R53" s="76"/>
      <c r="S53" s="76"/>
      <c r="AL53" s="76"/>
      <c r="AM53" s="76"/>
    </row>
    <row r="54" spans="1:39">
      <c r="D54" s="183"/>
      <c r="F54" s="76"/>
      <c r="P54" s="7"/>
      <c r="Q54" s="7"/>
      <c r="R54" s="76"/>
      <c r="S54" s="76"/>
      <c r="AL54" s="76"/>
      <c r="AM54" s="76"/>
    </row>
    <row r="55" spans="1:39">
      <c r="D55" s="183"/>
      <c r="F55" s="76"/>
      <c r="P55" s="7"/>
      <c r="Q55" s="7"/>
      <c r="R55" s="76"/>
      <c r="S55" s="76"/>
      <c r="AL55" s="76"/>
      <c r="AM55" s="76"/>
    </row>
    <row r="56" spans="1:39">
      <c r="D56" s="183"/>
      <c r="F56" s="76"/>
      <c r="P56" s="7"/>
      <c r="Q56" s="7"/>
      <c r="R56" s="76"/>
      <c r="S56" s="76"/>
      <c r="AL56" s="76"/>
      <c r="AM56" s="76"/>
    </row>
    <row r="57" spans="1:39">
      <c r="D57" s="183"/>
      <c r="F57" s="76"/>
      <c r="P57" s="7"/>
      <c r="Q57" s="7"/>
      <c r="R57" s="76"/>
      <c r="S57" s="76"/>
      <c r="AL57" s="76"/>
      <c r="AM57" s="76"/>
    </row>
    <row r="58" spans="1:39">
      <c r="D58" s="183"/>
      <c r="F58" s="76"/>
      <c r="P58" s="7"/>
      <c r="Q58" s="7"/>
      <c r="R58" s="76"/>
      <c r="S58" s="76"/>
      <c r="AL58" s="76"/>
      <c r="AM58" s="76"/>
    </row>
    <row r="59" spans="1:39">
      <c r="D59" s="183"/>
      <c r="F59" s="76"/>
      <c r="P59" s="7"/>
      <c r="Q59" s="7"/>
      <c r="R59" s="76"/>
      <c r="S59" s="76"/>
      <c r="AL59" s="76"/>
      <c r="AM59" s="76"/>
    </row>
    <row r="60" spans="1:39">
      <c r="D60" s="183"/>
      <c r="F60" s="76"/>
      <c r="P60" s="7"/>
      <c r="Q60" s="7"/>
      <c r="R60" s="76"/>
      <c r="S60" s="76"/>
      <c r="AL60" s="76"/>
      <c r="AM60" s="76"/>
    </row>
    <row r="61" spans="1:39">
      <c r="D61" s="183"/>
      <c r="F61" s="76"/>
      <c r="P61" s="7"/>
      <c r="Q61" s="7"/>
      <c r="R61" s="76"/>
      <c r="S61" s="76"/>
      <c r="AL61" s="76"/>
      <c r="AM61" s="76"/>
    </row>
  </sheetData>
  <mergeCells count="1">
    <mergeCell ref="A1:D1"/>
  </mergeCells>
  <conditionalFormatting sqref="AB31:AB32 AB47 AB4 A31:A40 AB16:AB19 A44:A49 A4:A28 B25:C25 E25:Q25 S25:T25 B33:T33 B4:AA24 B26:AA32 V25:AA25 V33:AA33 B34:AA49 AB20:XFD20 AB21:AB23 AB6:AB13 AB36:AB43">
    <cfRule type="containsText" dxfId="6025" priority="453" operator="containsText" text="Completed or fully on track">
      <formula>NOT(ISERROR(SEARCH("Completed or fully on track",A4)))</formula>
    </cfRule>
    <cfRule type="containsText" dxfId="6024" priority="454" operator="containsText" text="Issues to overcome/expected to complete">
      <formula>NOT(ISERROR(SEARCH("Issues to overcome/expected to complete",A4)))</formula>
    </cfRule>
    <cfRule type="containsText" dxfId="6023" priority="455" operator="containsText" text="Significant barriers to completion">
      <formula>NOT(ISERROR(SEARCH("Significant barriers to completion",A4)))</formula>
    </cfRule>
  </conditionalFormatting>
  <conditionalFormatting sqref="B2:C2 B3:AA3">
    <cfRule type="containsText" dxfId="6022" priority="435" operator="containsText" text="Issues to overcome/expected to complete">
      <formula>NOT(ISERROR(SEARCH("Issues to overcome/expected to complete",B2)))</formula>
    </cfRule>
  </conditionalFormatting>
  <conditionalFormatting sqref="B2:C2 B3:AA3">
    <cfRule type="containsText" dxfId="6021" priority="439" operator="containsText" text="Completed or fully on track">
      <formula>NOT(ISERROR(SEARCH("Completed or fully on track",B2)))</formula>
    </cfRule>
    <cfRule type="containsText" dxfId="6020" priority="440" operator="containsText" text="On track with minor barriers to completion">
      <formula>NOT(ISERROR(SEARCH("On track with minor barriers to completion",B2)))</formula>
    </cfRule>
    <cfRule type="containsText" dxfId="6019" priority="441" operator="containsText" text="Significant barriers to completion">
      <formula>NOT(ISERROR(SEARCH("Significant barriers to completion",B2)))</formula>
    </cfRule>
  </conditionalFormatting>
  <conditionalFormatting sqref="B2:C2">
    <cfRule type="containsText" dxfId="6018" priority="436" operator="containsText" text="Completed or fully on track">
      <formula>NOT(ISERROR(SEARCH("Completed or fully on track",B2)))</formula>
    </cfRule>
    <cfRule type="containsText" dxfId="6017" priority="437" operator="containsText" text="On track with minor barriers to completion">
      <formula>NOT(ISERROR(SEARCH("On track with minor barriers to completion",B2)))</formula>
    </cfRule>
    <cfRule type="containsText" dxfId="6016" priority="438" operator="containsText" text="Significant barriers to completion">
      <formula>NOT(ISERROR(SEARCH("Significant barriers to completion",B2)))</formula>
    </cfRule>
  </conditionalFormatting>
  <conditionalFormatting sqref="D2">
    <cfRule type="containsText" dxfId="6015" priority="424" operator="containsText" text="Issues to overcome/expected to complete">
      <formula>NOT(ISERROR(SEARCH("Issues to overcome/expected to complete",D2)))</formula>
    </cfRule>
  </conditionalFormatting>
  <conditionalFormatting sqref="D2">
    <cfRule type="containsText" dxfId="6014" priority="428" operator="containsText" text="Completed or fully on track">
      <formula>NOT(ISERROR(SEARCH("Completed or fully on track",D2)))</formula>
    </cfRule>
    <cfRule type="containsText" dxfId="6013" priority="429" operator="containsText" text="On track with minor barriers to completion">
      <formula>NOT(ISERROR(SEARCH("On track with minor barriers to completion",D2)))</formula>
    </cfRule>
    <cfRule type="containsText" dxfId="6012" priority="430" operator="containsText" text="Significant barriers to completion">
      <formula>NOT(ISERROR(SEARCH("Significant barriers to completion",D2)))</formula>
    </cfRule>
  </conditionalFormatting>
  <conditionalFormatting sqref="D2">
    <cfRule type="containsText" dxfId="6011" priority="425" operator="containsText" text="Completed or fully on track">
      <formula>NOT(ISERROR(SEARCH("Completed or fully on track",D2)))</formula>
    </cfRule>
    <cfRule type="containsText" dxfId="6010" priority="426" operator="containsText" text="On track with minor barriers to completion">
      <formula>NOT(ISERROR(SEARCH("On track with minor barriers to completion",D2)))</formula>
    </cfRule>
    <cfRule type="containsText" dxfId="6009" priority="427" operator="containsText" text="Significant barriers to completion">
      <formula>NOT(ISERROR(SEARCH("Significant barriers to completion",D2)))</formula>
    </cfRule>
  </conditionalFormatting>
  <conditionalFormatting sqref="E2">
    <cfRule type="containsText" dxfId="6008" priority="413" operator="containsText" text="Issues to overcome/expected to complete">
      <formula>NOT(ISERROR(SEARCH("Issues to overcome/expected to complete",E2)))</formula>
    </cfRule>
  </conditionalFormatting>
  <conditionalFormatting sqref="E2">
    <cfRule type="containsText" dxfId="6007" priority="417" operator="containsText" text="Completed or fully on track">
      <formula>NOT(ISERROR(SEARCH("Completed or fully on track",E2)))</formula>
    </cfRule>
    <cfRule type="containsText" dxfId="6006" priority="418" operator="containsText" text="On track with minor barriers to completion">
      <formula>NOT(ISERROR(SEARCH("On track with minor barriers to completion",E2)))</formula>
    </cfRule>
    <cfRule type="containsText" dxfId="6005" priority="419" operator="containsText" text="Significant barriers to completion">
      <formula>NOT(ISERROR(SEARCH("Significant barriers to completion",E2)))</formula>
    </cfRule>
  </conditionalFormatting>
  <conditionalFormatting sqref="E2">
    <cfRule type="containsText" dxfId="6004" priority="414" operator="containsText" text="Completed or fully on track">
      <formula>NOT(ISERROR(SEARCH("Completed or fully on track",E2)))</formula>
    </cfRule>
    <cfRule type="containsText" dxfId="6003" priority="415" operator="containsText" text="On track with minor barriers to completion">
      <formula>NOT(ISERROR(SEARCH("On track with minor barriers to completion",E2)))</formula>
    </cfRule>
    <cfRule type="containsText" dxfId="6002" priority="416" operator="containsText" text="Significant barriers to completion">
      <formula>NOT(ISERROR(SEARCH("Significant barriers to completion",E2)))</formula>
    </cfRule>
  </conditionalFormatting>
  <conditionalFormatting sqref="F2">
    <cfRule type="containsText" dxfId="6001" priority="402" operator="containsText" text="Issues to overcome/expected to complete">
      <formula>NOT(ISERROR(SEARCH("Issues to overcome/expected to complete",F2)))</formula>
    </cfRule>
  </conditionalFormatting>
  <conditionalFormatting sqref="F2">
    <cfRule type="containsText" dxfId="6000" priority="406" operator="containsText" text="Completed or fully on track">
      <formula>NOT(ISERROR(SEARCH("Completed or fully on track",F2)))</formula>
    </cfRule>
    <cfRule type="containsText" dxfId="5999" priority="407" operator="containsText" text="On track with minor barriers to completion">
      <formula>NOT(ISERROR(SEARCH("On track with minor barriers to completion",F2)))</formula>
    </cfRule>
    <cfRule type="containsText" dxfId="5998" priority="408" operator="containsText" text="Significant barriers to completion">
      <formula>NOT(ISERROR(SEARCH("Significant barriers to completion",F2)))</formula>
    </cfRule>
  </conditionalFormatting>
  <conditionalFormatting sqref="F2">
    <cfRule type="containsText" dxfId="5997" priority="403" operator="containsText" text="Completed or fully on track">
      <formula>NOT(ISERROR(SEARCH("Completed or fully on track",F2)))</formula>
    </cfRule>
    <cfRule type="containsText" dxfId="5996" priority="404" operator="containsText" text="On track with minor barriers to completion">
      <formula>NOT(ISERROR(SEARCH("On track with minor barriers to completion",F2)))</formula>
    </cfRule>
    <cfRule type="containsText" dxfId="5995" priority="405" operator="containsText" text="Significant barriers to completion">
      <formula>NOT(ISERROR(SEARCH("Significant barriers to completion",F2)))</formula>
    </cfRule>
  </conditionalFormatting>
  <conditionalFormatting sqref="G2">
    <cfRule type="containsText" dxfId="5994" priority="391" operator="containsText" text="Issues to overcome/expected to complete">
      <formula>NOT(ISERROR(SEARCH("Issues to overcome/expected to complete",G2)))</formula>
    </cfRule>
  </conditionalFormatting>
  <conditionalFormatting sqref="G2">
    <cfRule type="containsText" dxfId="5993" priority="395" operator="containsText" text="Completed or fully on track">
      <formula>NOT(ISERROR(SEARCH("Completed or fully on track",G2)))</formula>
    </cfRule>
    <cfRule type="containsText" dxfId="5992" priority="396" operator="containsText" text="On track with minor barriers to completion">
      <formula>NOT(ISERROR(SEARCH("On track with minor barriers to completion",G2)))</formula>
    </cfRule>
    <cfRule type="containsText" dxfId="5991" priority="397" operator="containsText" text="Significant barriers to completion">
      <formula>NOT(ISERROR(SEARCH("Significant barriers to completion",G2)))</formula>
    </cfRule>
  </conditionalFormatting>
  <conditionalFormatting sqref="G2">
    <cfRule type="containsText" dxfId="5990" priority="392" operator="containsText" text="Completed or fully on track">
      <formula>NOT(ISERROR(SEARCH("Completed or fully on track",G2)))</formula>
    </cfRule>
    <cfRule type="containsText" dxfId="5989" priority="393" operator="containsText" text="On track with minor barriers to completion">
      <formula>NOT(ISERROR(SEARCH("On track with minor barriers to completion",G2)))</formula>
    </cfRule>
    <cfRule type="containsText" dxfId="5988" priority="394" operator="containsText" text="Significant barriers to completion">
      <formula>NOT(ISERROR(SEARCH("Significant barriers to completion",G2)))</formula>
    </cfRule>
  </conditionalFormatting>
  <conditionalFormatting sqref="H2">
    <cfRule type="containsText" dxfId="5987" priority="380" operator="containsText" text="Issues to overcome/expected to complete">
      <formula>NOT(ISERROR(SEARCH("Issues to overcome/expected to complete",H2)))</formula>
    </cfRule>
  </conditionalFormatting>
  <conditionalFormatting sqref="H2">
    <cfRule type="containsText" dxfId="5986" priority="384" operator="containsText" text="Completed or fully on track">
      <formula>NOT(ISERROR(SEARCH("Completed or fully on track",H2)))</formula>
    </cfRule>
    <cfRule type="containsText" dxfId="5985" priority="385" operator="containsText" text="On track with minor barriers to completion">
      <formula>NOT(ISERROR(SEARCH("On track with minor barriers to completion",H2)))</formula>
    </cfRule>
    <cfRule type="containsText" dxfId="5984" priority="386" operator="containsText" text="Significant barriers to completion">
      <formula>NOT(ISERROR(SEARCH("Significant barriers to completion",H2)))</formula>
    </cfRule>
  </conditionalFormatting>
  <conditionalFormatting sqref="H2">
    <cfRule type="containsText" dxfId="5983" priority="381" operator="containsText" text="Completed or fully on track">
      <formula>NOT(ISERROR(SEARCH("Completed or fully on track",H2)))</formula>
    </cfRule>
    <cfRule type="containsText" dxfId="5982" priority="382" operator="containsText" text="On track with minor barriers to completion">
      <formula>NOT(ISERROR(SEARCH("On track with minor barriers to completion",H2)))</formula>
    </cfRule>
    <cfRule type="containsText" dxfId="5981" priority="383" operator="containsText" text="Significant barriers to completion">
      <formula>NOT(ISERROR(SEARCH("Significant barriers to completion",H2)))</formula>
    </cfRule>
  </conditionalFormatting>
  <conditionalFormatting sqref="I2">
    <cfRule type="containsText" dxfId="5980" priority="369" operator="containsText" text="Issues to overcome/expected to complete">
      <formula>NOT(ISERROR(SEARCH("Issues to overcome/expected to complete",I2)))</formula>
    </cfRule>
  </conditionalFormatting>
  <conditionalFormatting sqref="I2">
    <cfRule type="containsText" dxfId="5979" priority="373" operator="containsText" text="Completed or fully on track">
      <formula>NOT(ISERROR(SEARCH("Completed or fully on track",I2)))</formula>
    </cfRule>
    <cfRule type="containsText" dxfId="5978" priority="374" operator="containsText" text="On track with minor barriers to completion">
      <formula>NOT(ISERROR(SEARCH("On track with minor barriers to completion",I2)))</formula>
    </cfRule>
    <cfRule type="containsText" dxfId="5977" priority="375" operator="containsText" text="Significant barriers to completion">
      <formula>NOT(ISERROR(SEARCH("Significant barriers to completion",I2)))</formula>
    </cfRule>
  </conditionalFormatting>
  <conditionalFormatting sqref="I2">
    <cfRule type="containsText" dxfId="5976" priority="370" operator="containsText" text="Completed or fully on track">
      <formula>NOT(ISERROR(SEARCH("Completed or fully on track",I2)))</formula>
    </cfRule>
    <cfRule type="containsText" dxfId="5975" priority="371" operator="containsText" text="On track with minor barriers to completion">
      <formula>NOT(ISERROR(SEARCH("On track with minor barriers to completion",I2)))</formula>
    </cfRule>
    <cfRule type="containsText" dxfId="5974" priority="372" operator="containsText" text="Significant barriers to completion">
      <formula>NOT(ISERROR(SEARCH("Significant barriers to completion",I2)))</formula>
    </cfRule>
  </conditionalFormatting>
  <conditionalFormatting sqref="J2">
    <cfRule type="containsText" dxfId="5973" priority="358" operator="containsText" text="Issues to overcome/expected to complete">
      <formula>NOT(ISERROR(SEARCH("Issues to overcome/expected to complete",J2)))</formula>
    </cfRule>
  </conditionalFormatting>
  <conditionalFormatting sqref="J2">
    <cfRule type="containsText" dxfId="5972" priority="362" operator="containsText" text="Completed or fully on track">
      <formula>NOT(ISERROR(SEARCH("Completed or fully on track",J2)))</formula>
    </cfRule>
    <cfRule type="containsText" dxfId="5971" priority="363" operator="containsText" text="On track with minor barriers to completion">
      <formula>NOT(ISERROR(SEARCH("On track with minor barriers to completion",J2)))</formula>
    </cfRule>
    <cfRule type="containsText" dxfId="5970" priority="364" operator="containsText" text="Significant barriers to completion">
      <formula>NOT(ISERROR(SEARCH("Significant barriers to completion",J2)))</formula>
    </cfRule>
  </conditionalFormatting>
  <conditionalFormatting sqref="J2">
    <cfRule type="containsText" dxfId="5969" priority="359" operator="containsText" text="Completed or fully on track">
      <formula>NOT(ISERROR(SEARCH("Completed or fully on track",J2)))</formula>
    </cfRule>
    <cfRule type="containsText" dxfId="5968" priority="360" operator="containsText" text="On track with minor barriers to completion">
      <formula>NOT(ISERROR(SEARCH("On track with minor barriers to completion",J2)))</formula>
    </cfRule>
    <cfRule type="containsText" dxfId="5967" priority="361" operator="containsText" text="Significant barriers to completion">
      <formula>NOT(ISERROR(SEARCH("Significant barriers to completion",J2)))</formula>
    </cfRule>
  </conditionalFormatting>
  <conditionalFormatting sqref="K2">
    <cfRule type="containsText" dxfId="5966" priority="347" operator="containsText" text="Issues to overcome/expected to complete">
      <formula>NOT(ISERROR(SEARCH("Issues to overcome/expected to complete",K2)))</formula>
    </cfRule>
  </conditionalFormatting>
  <conditionalFormatting sqref="K2">
    <cfRule type="containsText" dxfId="5965" priority="351" operator="containsText" text="Completed or fully on track">
      <formula>NOT(ISERROR(SEARCH("Completed or fully on track",K2)))</formula>
    </cfRule>
    <cfRule type="containsText" dxfId="5964" priority="352" operator="containsText" text="On track with minor barriers to completion">
      <formula>NOT(ISERROR(SEARCH("On track with minor barriers to completion",K2)))</formula>
    </cfRule>
    <cfRule type="containsText" dxfId="5963" priority="353" operator="containsText" text="Significant barriers to completion">
      <formula>NOT(ISERROR(SEARCH("Significant barriers to completion",K2)))</formula>
    </cfRule>
  </conditionalFormatting>
  <conditionalFormatting sqref="K2">
    <cfRule type="containsText" dxfId="5962" priority="348" operator="containsText" text="Completed or fully on track">
      <formula>NOT(ISERROR(SEARCH("Completed or fully on track",K2)))</formula>
    </cfRule>
    <cfRule type="containsText" dxfId="5961" priority="349" operator="containsText" text="On track with minor barriers to completion">
      <formula>NOT(ISERROR(SEARCH("On track with minor barriers to completion",K2)))</formula>
    </cfRule>
    <cfRule type="containsText" dxfId="5960" priority="350" operator="containsText" text="Significant barriers to completion">
      <formula>NOT(ISERROR(SEARCH("Significant barriers to completion",K2)))</formula>
    </cfRule>
  </conditionalFormatting>
  <conditionalFormatting sqref="L2">
    <cfRule type="containsText" dxfId="5959" priority="336" operator="containsText" text="Issues to overcome/expected to complete">
      <formula>NOT(ISERROR(SEARCH("Issues to overcome/expected to complete",L2)))</formula>
    </cfRule>
  </conditionalFormatting>
  <conditionalFormatting sqref="L2">
    <cfRule type="containsText" dxfId="5958" priority="340" operator="containsText" text="Completed or fully on track">
      <formula>NOT(ISERROR(SEARCH("Completed or fully on track",L2)))</formula>
    </cfRule>
    <cfRule type="containsText" dxfId="5957" priority="341" operator="containsText" text="On track with minor barriers to completion">
      <formula>NOT(ISERROR(SEARCH("On track with minor barriers to completion",L2)))</formula>
    </cfRule>
    <cfRule type="containsText" dxfId="5956" priority="342" operator="containsText" text="Significant barriers to completion">
      <formula>NOT(ISERROR(SEARCH("Significant barriers to completion",L2)))</formula>
    </cfRule>
  </conditionalFormatting>
  <conditionalFormatting sqref="L2">
    <cfRule type="containsText" dxfId="5955" priority="337" operator="containsText" text="Completed or fully on track">
      <formula>NOT(ISERROR(SEARCH("Completed or fully on track",L2)))</formula>
    </cfRule>
    <cfRule type="containsText" dxfId="5954" priority="338" operator="containsText" text="On track with minor barriers to completion">
      <formula>NOT(ISERROR(SEARCH("On track with minor barriers to completion",L2)))</formula>
    </cfRule>
    <cfRule type="containsText" dxfId="5953" priority="339" operator="containsText" text="Significant barriers to completion">
      <formula>NOT(ISERROR(SEARCH("Significant barriers to completion",L2)))</formula>
    </cfRule>
  </conditionalFormatting>
  <conditionalFormatting sqref="M2">
    <cfRule type="containsText" dxfId="5952" priority="325" operator="containsText" text="Issues to overcome/expected to complete">
      <formula>NOT(ISERROR(SEARCH("Issues to overcome/expected to complete",M2)))</formula>
    </cfRule>
  </conditionalFormatting>
  <conditionalFormatting sqref="M2">
    <cfRule type="containsText" dxfId="5951" priority="329" operator="containsText" text="Completed or fully on track">
      <formula>NOT(ISERROR(SEARCH("Completed or fully on track",M2)))</formula>
    </cfRule>
    <cfRule type="containsText" dxfId="5950" priority="330" operator="containsText" text="On track with minor barriers to completion">
      <formula>NOT(ISERROR(SEARCH("On track with minor barriers to completion",M2)))</formula>
    </cfRule>
    <cfRule type="containsText" dxfId="5949" priority="331" operator="containsText" text="Significant barriers to completion">
      <formula>NOT(ISERROR(SEARCH("Significant barriers to completion",M2)))</formula>
    </cfRule>
  </conditionalFormatting>
  <conditionalFormatting sqref="M2">
    <cfRule type="containsText" dxfId="5948" priority="326" operator="containsText" text="Completed or fully on track">
      <formula>NOT(ISERROR(SEARCH("Completed or fully on track",M2)))</formula>
    </cfRule>
    <cfRule type="containsText" dxfId="5947" priority="327" operator="containsText" text="On track with minor barriers to completion">
      <formula>NOT(ISERROR(SEARCH("On track with minor barriers to completion",M2)))</formula>
    </cfRule>
    <cfRule type="containsText" dxfId="5946" priority="328" operator="containsText" text="Significant barriers to completion">
      <formula>NOT(ISERROR(SEARCH("Significant barriers to completion",M2)))</formula>
    </cfRule>
  </conditionalFormatting>
  <conditionalFormatting sqref="N2">
    <cfRule type="containsText" dxfId="5945" priority="314" operator="containsText" text="Issues to overcome/expected to complete">
      <formula>NOT(ISERROR(SEARCH("Issues to overcome/expected to complete",N2)))</formula>
    </cfRule>
  </conditionalFormatting>
  <conditionalFormatting sqref="N2">
    <cfRule type="containsText" dxfId="5944" priority="318" operator="containsText" text="Completed or fully on track">
      <formula>NOT(ISERROR(SEARCH("Completed or fully on track",N2)))</formula>
    </cfRule>
    <cfRule type="containsText" dxfId="5943" priority="319" operator="containsText" text="On track with minor barriers to completion">
      <formula>NOT(ISERROR(SEARCH("On track with minor barriers to completion",N2)))</formula>
    </cfRule>
    <cfRule type="containsText" dxfId="5942" priority="320" operator="containsText" text="Significant barriers to completion">
      <formula>NOT(ISERROR(SEARCH("Significant barriers to completion",N2)))</formula>
    </cfRule>
  </conditionalFormatting>
  <conditionalFormatting sqref="N2">
    <cfRule type="containsText" dxfId="5941" priority="315" operator="containsText" text="Completed or fully on track">
      <formula>NOT(ISERROR(SEARCH("Completed or fully on track",N2)))</formula>
    </cfRule>
    <cfRule type="containsText" dxfId="5940" priority="316" operator="containsText" text="On track with minor barriers to completion">
      <formula>NOT(ISERROR(SEARCH("On track with minor barriers to completion",N2)))</formula>
    </cfRule>
    <cfRule type="containsText" dxfId="5939" priority="317" operator="containsText" text="Significant barriers to completion">
      <formula>NOT(ISERROR(SEARCH("Significant barriers to completion",N2)))</formula>
    </cfRule>
  </conditionalFormatting>
  <conditionalFormatting sqref="P2">
    <cfRule type="containsText" dxfId="5938" priority="303" operator="containsText" text="Issues to overcome/expected to complete">
      <formula>NOT(ISERROR(SEARCH("Issues to overcome/expected to complete",P2)))</formula>
    </cfRule>
  </conditionalFormatting>
  <conditionalFormatting sqref="P2">
    <cfRule type="containsText" dxfId="5937" priority="307" operator="containsText" text="Completed or fully on track">
      <formula>NOT(ISERROR(SEARCH("Completed or fully on track",P2)))</formula>
    </cfRule>
    <cfRule type="containsText" dxfId="5936" priority="308" operator="containsText" text="On track with minor barriers to completion">
      <formula>NOT(ISERROR(SEARCH("On track with minor barriers to completion",P2)))</formula>
    </cfRule>
    <cfRule type="containsText" dxfId="5935" priority="309" operator="containsText" text="Significant barriers to completion">
      <formula>NOT(ISERROR(SEARCH("Significant barriers to completion",P2)))</formula>
    </cfRule>
  </conditionalFormatting>
  <conditionalFormatting sqref="P2">
    <cfRule type="containsText" dxfId="5934" priority="304" operator="containsText" text="Completed or fully on track">
      <formula>NOT(ISERROR(SEARCH("Completed or fully on track",P2)))</formula>
    </cfRule>
    <cfRule type="containsText" dxfId="5933" priority="305" operator="containsText" text="On track with minor barriers to completion">
      <formula>NOT(ISERROR(SEARCH("On track with minor barriers to completion",P2)))</formula>
    </cfRule>
    <cfRule type="containsText" dxfId="5932" priority="306" operator="containsText" text="Significant barriers to completion">
      <formula>NOT(ISERROR(SEARCH("Significant barriers to completion",P2)))</formula>
    </cfRule>
  </conditionalFormatting>
  <conditionalFormatting sqref="Q2">
    <cfRule type="containsText" dxfId="5931" priority="292" operator="containsText" text="Issues to overcome/expected to complete">
      <formula>NOT(ISERROR(SEARCH("Issues to overcome/expected to complete",Q2)))</formula>
    </cfRule>
  </conditionalFormatting>
  <conditionalFormatting sqref="Q2">
    <cfRule type="containsText" dxfId="5930" priority="296" operator="containsText" text="Completed or fully on track">
      <formula>NOT(ISERROR(SEARCH("Completed or fully on track",Q2)))</formula>
    </cfRule>
    <cfRule type="containsText" dxfId="5929" priority="297" operator="containsText" text="On track with minor barriers to completion">
      <formula>NOT(ISERROR(SEARCH("On track with minor barriers to completion",Q2)))</formula>
    </cfRule>
    <cfRule type="containsText" dxfId="5928" priority="298" operator="containsText" text="Significant barriers to completion">
      <formula>NOT(ISERROR(SEARCH("Significant barriers to completion",Q2)))</formula>
    </cfRule>
  </conditionalFormatting>
  <conditionalFormatting sqref="Q2">
    <cfRule type="containsText" dxfId="5927" priority="293" operator="containsText" text="Completed or fully on track">
      <formula>NOT(ISERROR(SEARCH("Completed or fully on track",Q2)))</formula>
    </cfRule>
    <cfRule type="containsText" dxfId="5926" priority="294" operator="containsText" text="On track with minor barriers to completion">
      <formula>NOT(ISERROR(SEARCH("On track with minor barriers to completion",Q2)))</formula>
    </cfRule>
    <cfRule type="containsText" dxfId="5925" priority="295" operator="containsText" text="Significant barriers to completion">
      <formula>NOT(ISERROR(SEARCH("Significant barriers to completion",Q2)))</formula>
    </cfRule>
  </conditionalFormatting>
  <conditionalFormatting sqref="T2">
    <cfRule type="containsText" dxfId="5924" priority="273" operator="containsText" text="Issues to overcome/expected to complete">
      <formula>NOT(ISERROR(SEARCH("Issues to overcome/expected to complete",T2)))</formula>
    </cfRule>
  </conditionalFormatting>
  <conditionalFormatting sqref="T2">
    <cfRule type="containsText" dxfId="5923" priority="277" operator="containsText" text="Completed or fully on track">
      <formula>NOT(ISERROR(SEARCH("Completed or fully on track",T2)))</formula>
    </cfRule>
    <cfRule type="containsText" dxfId="5922" priority="278" operator="containsText" text="On track with minor barriers to completion">
      <formula>NOT(ISERROR(SEARCH("On track with minor barriers to completion",T2)))</formula>
    </cfRule>
    <cfRule type="containsText" dxfId="5921" priority="279" operator="containsText" text="Significant barriers to completion">
      <formula>NOT(ISERROR(SEARCH("Significant barriers to completion",T2)))</formula>
    </cfRule>
  </conditionalFormatting>
  <conditionalFormatting sqref="T2">
    <cfRule type="containsText" dxfId="5920" priority="274" operator="containsText" text="Completed or fully on track">
      <formula>NOT(ISERROR(SEARCH("Completed or fully on track",T2)))</formula>
    </cfRule>
    <cfRule type="containsText" dxfId="5919" priority="275" operator="containsText" text="On track with minor barriers to completion">
      <formula>NOT(ISERROR(SEARCH("On track with minor barriers to completion",T2)))</formula>
    </cfRule>
    <cfRule type="containsText" dxfId="5918" priority="276" operator="containsText" text="Significant barriers to completion">
      <formula>NOT(ISERROR(SEARCH("Significant barriers to completion",T2)))</formula>
    </cfRule>
  </conditionalFormatting>
  <conditionalFormatting sqref="U2">
    <cfRule type="containsText" dxfId="5917" priority="262" operator="containsText" text="Issues to overcome/expected to complete">
      <formula>NOT(ISERROR(SEARCH("Issues to overcome/expected to complete",U2)))</formula>
    </cfRule>
  </conditionalFormatting>
  <conditionalFormatting sqref="U2">
    <cfRule type="containsText" dxfId="5916" priority="266" operator="containsText" text="Completed or fully on track">
      <formula>NOT(ISERROR(SEARCH("Completed or fully on track",U2)))</formula>
    </cfRule>
    <cfRule type="containsText" dxfId="5915" priority="267" operator="containsText" text="On track with minor barriers to completion">
      <formula>NOT(ISERROR(SEARCH("On track with minor barriers to completion",U2)))</formula>
    </cfRule>
    <cfRule type="containsText" dxfId="5914" priority="268" operator="containsText" text="Significant barriers to completion">
      <formula>NOT(ISERROR(SEARCH("Significant barriers to completion",U2)))</formula>
    </cfRule>
  </conditionalFormatting>
  <conditionalFormatting sqref="U2">
    <cfRule type="containsText" dxfId="5913" priority="263" operator="containsText" text="Completed or fully on track">
      <formula>NOT(ISERROR(SEARCH("Completed or fully on track",U2)))</formula>
    </cfRule>
    <cfRule type="containsText" dxfId="5912" priority="264" operator="containsText" text="On track with minor barriers to completion">
      <formula>NOT(ISERROR(SEARCH("On track with minor barriers to completion",U2)))</formula>
    </cfRule>
    <cfRule type="containsText" dxfId="5911" priority="265" operator="containsText" text="Significant barriers to completion">
      <formula>NOT(ISERROR(SEARCH("Significant barriers to completion",U2)))</formula>
    </cfRule>
  </conditionalFormatting>
  <conditionalFormatting sqref="V2">
    <cfRule type="containsText" dxfId="5910" priority="251" operator="containsText" text="Issues to overcome/expected to complete">
      <formula>NOT(ISERROR(SEARCH("Issues to overcome/expected to complete",V2)))</formula>
    </cfRule>
  </conditionalFormatting>
  <conditionalFormatting sqref="V2">
    <cfRule type="containsText" dxfId="5909" priority="255" operator="containsText" text="Completed or fully on track">
      <formula>NOT(ISERROR(SEARCH("Completed or fully on track",V2)))</formula>
    </cfRule>
    <cfRule type="containsText" dxfId="5908" priority="256" operator="containsText" text="On track with minor barriers to completion">
      <formula>NOT(ISERROR(SEARCH("On track with minor barriers to completion",V2)))</formula>
    </cfRule>
    <cfRule type="containsText" dxfId="5907" priority="257" operator="containsText" text="Significant barriers to completion">
      <formula>NOT(ISERROR(SEARCH("Significant barriers to completion",V2)))</formula>
    </cfRule>
  </conditionalFormatting>
  <conditionalFormatting sqref="V2">
    <cfRule type="containsText" dxfId="5906" priority="252" operator="containsText" text="Completed or fully on track">
      <formula>NOT(ISERROR(SEARCH("Completed or fully on track",V2)))</formula>
    </cfRule>
    <cfRule type="containsText" dxfId="5905" priority="253" operator="containsText" text="On track with minor barriers to completion">
      <formula>NOT(ISERROR(SEARCH("On track with minor barriers to completion",V2)))</formula>
    </cfRule>
    <cfRule type="containsText" dxfId="5904" priority="254" operator="containsText" text="Significant barriers to completion">
      <formula>NOT(ISERROR(SEARCH("Significant barriers to completion",V2)))</formula>
    </cfRule>
  </conditionalFormatting>
  <conditionalFormatting sqref="AB25">
    <cfRule type="containsText" dxfId="5903" priority="200" operator="containsText" text="Completed or fully on track">
      <formula>NOT(ISERROR(SEARCH("Completed or fully on track",AB25)))</formula>
    </cfRule>
    <cfRule type="containsText" dxfId="5902" priority="201" operator="containsText" text="Issues to overcome/expected to complete">
      <formula>NOT(ISERROR(SEARCH("Issues to overcome/expected to complete",AB25)))</formula>
    </cfRule>
    <cfRule type="containsText" dxfId="5901" priority="202" operator="containsText" text="Significant barriers to completion">
      <formula>NOT(ISERROR(SEARCH("Significant barriers to completion",AB25)))</formula>
    </cfRule>
  </conditionalFormatting>
  <conditionalFormatting sqref="AB26:AB28">
    <cfRule type="containsText" dxfId="5900" priority="197" operator="containsText" text="Completed or fully on track">
      <formula>NOT(ISERROR(SEARCH("Completed or fully on track",AB26)))</formula>
    </cfRule>
    <cfRule type="containsText" dxfId="5899" priority="198" operator="containsText" text="Issues to overcome/expected to complete">
      <formula>NOT(ISERROR(SEARCH("Issues to overcome/expected to complete",AB26)))</formula>
    </cfRule>
    <cfRule type="containsText" dxfId="5898" priority="199" operator="containsText" text="Significant barriers to completion">
      <formula>NOT(ISERROR(SEARCH("Significant barriers to completion",AB26)))</formula>
    </cfRule>
  </conditionalFormatting>
  <conditionalFormatting sqref="AB24">
    <cfRule type="containsText" dxfId="5897" priority="181" operator="containsText" text="Completed or fully on track">
      <formula>NOT(ISERROR(SEARCH("Completed or fully on track",AB24)))</formula>
    </cfRule>
    <cfRule type="containsText" dxfId="5896" priority="182" operator="containsText" text="Issues to overcome/expected to complete">
      <formula>NOT(ISERROR(SEARCH("Issues to overcome/expected to complete",AB24)))</formula>
    </cfRule>
    <cfRule type="containsText" dxfId="5895" priority="183" operator="containsText" text="Significant barriers to completion">
      <formula>NOT(ISERROR(SEARCH("Significant barriers to completion",AB24)))</formula>
    </cfRule>
  </conditionalFormatting>
  <conditionalFormatting sqref="A32:A33">
    <cfRule type="containsText" dxfId="5894" priority="164" operator="containsText" text="Completed or fully on track">
      <formula>NOT(ISERROR(SEARCH("Completed or fully on track",A32)))</formula>
    </cfRule>
    <cfRule type="containsText" dxfId="5893" priority="165" operator="containsText" text="Issues to overcome/expected to complete">
      <formula>NOT(ISERROR(SEARCH("Issues to overcome/expected to complete",A32)))</formula>
    </cfRule>
    <cfRule type="containsText" dxfId="5892" priority="166" operator="containsText" text="Significant barriers to completion">
      <formula>NOT(ISERROR(SEARCH("Significant barriers to completion",A32)))</formula>
    </cfRule>
  </conditionalFormatting>
  <conditionalFormatting sqref="A4">
    <cfRule type="containsText" dxfId="5891" priority="150" operator="containsText" text="Completed or fully on track">
      <formula>NOT(ISERROR(SEARCH("Completed or fully on track",A4)))</formula>
    </cfRule>
    <cfRule type="containsText" dxfId="5890" priority="151" operator="containsText" text="Issues to overcome/expected to complete">
      <formula>NOT(ISERROR(SEARCH("Issues to overcome/expected to complete",A4)))</formula>
    </cfRule>
    <cfRule type="containsText" dxfId="5889" priority="152" operator="containsText" text="Significant barriers to completion">
      <formula>NOT(ISERROR(SEARCH("Significant barriers to completion",A4)))</formula>
    </cfRule>
  </conditionalFormatting>
  <conditionalFormatting sqref="A29:A30">
    <cfRule type="containsText" dxfId="5888" priority="133" operator="containsText" text="Completed or fully on track">
      <formula>NOT(ISERROR(SEARCH("Completed or fully on track",A29)))</formula>
    </cfRule>
    <cfRule type="containsText" dxfId="5887" priority="134" operator="containsText" text="Issues to overcome/expected to complete">
      <formula>NOT(ISERROR(SEARCH("Issues to overcome/expected to complete",A29)))</formula>
    </cfRule>
    <cfRule type="containsText" dxfId="5886" priority="135" operator="containsText" text="Significant barriers to completion">
      <formula>NOT(ISERROR(SEARCH("Significant barriers to completion",A29)))</formula>
    </cfRule>
  </conditionalFormatting>
  <conditionalFormatting sqref="A41">
    <cfRule type="containsText" dxfId="5885" priority="123" operator="containsText" text="Completed or fully on track">
      <formula>NOT(ISERROR(SEARCH("Completed or fully on track",A41)))</formula>
    </cfRule>
    <cfRule type="containsText" dxfId="5884" priority="124" operator="containsText" text="Issues to overcome/expected to complete">
      <formula>NOT(ISERROR(SEARCH("Issues to overcome/expected to complete",A41)))</formula>
    </cfRule>
    <cfRule type="containsText" dxfId="5883" priority="125" operator="containsText" text="Significant barriers to completion">
      <formula>NOT(ISERROR(SEARCH("Significant barriers to completion",A41)))</formula>
    </cfRule>
  </conditionalFormatting>
  <conditionalFormatting sqref="R2">
    <cfRule type="containsText" dxfId="5882" priority="107" operator="containsText" text="Issues to overcome/expected to complete">
      <formula>NOT(ISERROR(SEARCH("Issues to overcome/expected to complete",R2)))</formula>
    </cfRule>
  </conditionalFormatting>
  <conditionalFormatting sqref="R2">
    <cfRule type="containsText" dxfId="5881" priority="111" operator="containsText" text="Completed or fully on track">
      <formula>NOT(ISERROR(SEARCH("Completed or fully on track",R2)))</formula>
    </cfRule>
    <cfRule type="containsText" dxfId="5880" priority="112" operator="containsText" text="On track with minor barriers to completion">
      <formula>NOT(ISERROR(SEARCH("On track with minor barriers to completion",R2)))</formula>
    </cfRule>
    <cfRule type="containsText" dxfId="5879" priority="113" operator="containsText" text="Significant barriers to completion">
      <formula>NOT(ISERROR(SEARCH("Significant barriers to completion",R2)))</formula>
    </cfRule>
  </conditionalFormatting>
  <conditionalFormatting sqref="R2">
    <cfRule type="containsText" dxfId="5878" priority="108" operator="containsText" text="Completed or fully on track">
      <formula>NOT(ISERROR(SEARCH("Completed or fully on track",R2)))</formula>
    </cfRule>
    <cfRule type="containsText" dxfId="5877" priority="109" operator="containsText" text="On track with minor barriers to completion">
      <formula>NOT(ISERROR(SEARCH("On track with minor barriers to completion",R2)))</formula>
    </cfRule>
    <cfRule type="containsText" dxfId="5876" priority="110" operator="containsText" text="Significant barriers to completion">
      <formula>NOT(ISERROR(SEARCH("Significant barriers to completion",R2)))</formula>
    </cfRule>
  </conditionalFormatting>
  <conditionalFormatting sqref="S2">
    <cfRule type="containsText" dxfId="5875" priority="100" operator="containsText" text="Issues to overcome/expected to complete">
      <formula>NOT(ISERROR(SEARCH("Issues to overcome/expected to complete",S2)))</formula>
    </cfRule>
  </conditionalFormatting>
  <conditionalFormatting sqref="S2">
    <cfRule type="containsText" dxfId="5874" priority="104" operator="containsText" text="Completed or fully on track">
      <formula>NOT(ISERROR(SEARCH("Completed or fully on track",S2)))</formula>
    </cfRule>
    <cfRule type="containsText" dxfId="5873" priority="105" operator="containsText" text="On track with minor barriers to completion">
      <formula>NOT(ISERROR(SEARCH("On track with minor barriers to completion",S2)))</formula>
    </cfRule>
    <cfRule type="containsText" dxfId="5872" priority="106" operator="containsText" text="Significant barriers to completion">
      <formula>NOT(ISERROR(SEARCH("Significant barriers to completion",S2)))</formula>
    </cfRule>
  </conditionalFormatting>
  <conditionalFormatting sqref="S2">
    <cfRule type="containsText" dxfId="5871" priority="101" operator="containsText" text="Completed or fully on track">
      <formula>NOT(ISERROR(SEARCH("Completed or fully on track",S2)))</formula>
    </cfRule>
    <cfRule type="containsText" dxfId="5870" priority="102" operator="containsText" text="On track with minor barriers to completion">
      <formula>NOT(ISERROR(SEARCH("On track with minor barriers to completion",S2)))</formula>
    </cfRule>
    <cfRule type="containsText" dxfId="5869" priority="103" operator="containsText" text="Significant barriers to completion">
      <formula>NOT(ISERROR(SEARCH("Significant barriers to completion",S2)))</formula>
    </cfRule>
  </conditionalFormatting>
  <conditionalFormatting sqref="Y2">
    <cfRule type="containsText" dxfId="5868" priority="93" operator="containsText" text="Issues to overcome/expected to complete">
      <formula>NOT(ISERROR(SEARCH("Issues to overcome/expected to complete",Y2)))</formula>
    </cfRule>
  </conditionalFormatting>
  <conditionalFormatting sqref="Y2">
    <cfRule type="containsText" dxfId="5867" priority="97" operator="containsText" text="Completed or fully on track">
      <formula>NOT(ISERROR(SEARCH("Completed or fully on track",Y2)))</formula>
    </cfRule>
    <cfRule type="containsText" dxfId="5866" priority="98" operator="containsText" text="On track with minor barriers to completion">
      <formula>NOT(ISERROR(SEARCH("On track with minor barriers to completion",Y2)))</formula>
    </cfRule>
    <cfRule type="containsText" dxfId="5865" priority="99" operator="containsText" text="Significant barriers to completion">
      <formula>NOT(ISERROR(SEARCH("Significant barriers to completion",Y2)))</formula>
    </cfRule>
  </conditionalFormatting>
  <conditionalFormatting sqref="Y2">
    <cfRule type="containsText" dxfId="5864" priority="94" operator="containsText" text="Completed or fully on track">
      <formula>NOT(ISERROR(SEARCH("Completed or fully on track",Y2)))</formula>
    </cfRule>
    <cfRule type="containsText" dxfId="5863" priority="95" operator="containsText" text="On track with minor barriers to completion">
      <formula>NOT(ISERROR(SEARCH("On track with minor barriers to completion",Y2)))</formula>
    </cfRule>
    <cfRule type="containsText" dxfId="5862" priority="96" operator="containsText" text="Significant barriers to completion">
      <formula>NOT(ISERROR(SEARCH("Significant barriers to completion",Y2)))</formula>
    </cfRule>
  </conditionalFormatting>
  <conditionalFormatting sqref="W2 Z2">
    <cfRule type="containsText" dxfId="5861" priority="86" operator="containsText" text="Issues to overcome/expected to complete">
      <formula>NOT(ISERROR(SEARCH("Issues to overcome/expected to complete",W2)))</formula>
    </cfRule>
  </conditionalFormatting>
  <conditionalFormatting sqref="W2 Z2">
    <cfRule type="containsText" dxfId="5860" priority="90" operator="containsText" text="Completed or fully on track">
      <formula>NOT(ISERROR(SEARCH("Completed or fully on track",W2)))</formula>
    </cfRule>
    <cfRule type="containsText" dxfId="5859" priority="91" operator="containsText" text="On track with minor barriers to completion">
      <formula>NOT(ISERROR(SEARCH("On track with minor barriers to completion",W2)))</formula>
    </cfRule>
    <cfRule type="containsText" dxfId="5858" priority="92" operator="containsText" text="Significant barriers to completion">
      <formula>NOT(ISERROR(SEARCH("Significant barriers to completion",W2)))</formula>
    </cfRule>
  </conditionalFormatting>
  <conditionalFormatting sqref="W2 Z2">
    <cfRule type="containsText" dxfId="5857" priority="87" operator="containsText" text="Completed or fully on track">
      <formula>NOT(ISERROR(SEARCH("Completed or fully on track",W2)))</formula>
    </cfRule>
    <cfRule type="containsText" dxfId="5856" priority="88" operator="containsText" text="On track with minor barriers to completion">
      <formula>NOT(ISERROR(SEARCH("On track with minor barriers to completion",W2)))</formula>
    </cfRule>
    <cfRule type="containsText" dxfId="5855" priority="89" operator="containsText" text="Significant barriers to completion">
      <formula>NOT(ISERROR(SEARCH("Significant barriers to completion",W2)))</formula>
    </cfRule>
  </conditionalFormatting>
  <conditionalFormatting sqref="X2 AA2">
    <cfRule type="containsText" dxfId="5854" priority="79" operator="containsText" text="Issues to overcome/expected to complete">
      <formula>NOT(ISERROR(SEARCH("Issues to overcome/expected to complete",X2)))</formula>
    </cfRule>
  </conditionalFormatting>
  <conditionalFormatting sqref="X2 AA2">
    <cfRule type="containsText" dxfId="5853" priority="83" operator="containsText" text="Completed or fully on track">
      <formula>NOT(ISERROR(SEARCH("Completed or fully on track",X2)))</formula>
    </cfRule>
    <cfRule type="containsText" dxfId="5852" priority="84" operator="containsText" text="On track with minor barriers to completion">
      <formula>NOT(ISERROR(SEARCH("On track with minor barriers to completion",X2)))</formula>
    </cfRule>
    <cfRule type="containsText" dxfId="5851" priority="85" operator="containsText" text="Significant barriers to completion">
      <formula>NOT(ISERROR(SEARCH("Significant barriers to completion",X2)))</formula>
    </cfRule>
  </conditionalFormatting>
  <conditionalFormatting sqref="X2 AA2">
    <cfRule type="containsText" dxfId="5850" priority="80" operator="containsText" text="Completed or fully on track">
      <formula>NOT(ISERROR(SEARCH("Completed or fully on track",X2)))</formula>
    </cfRule>
    <cfRule type="containsText" dxfId="5849" priority="81" operator="containsText" text="On track with minor barriers to completion">
      <formula>NOT(ISERROR(SEARCH("On track with minor barriers to completion",X2)))</formula>
    </cfRule>
    <cfRule type="containsText" dxfId="5848" priority="82" operator="containsText" text="Significant barriers to completion">
      <formula>NOT(ISERROR(SEARCH("Significant barriers to completion",X2)))</formula>
    </cfRule>
  </conditionalFormatting>
  <conditionalFormatting sqref="A42:A43">
    <cfRule type="containsText" dxfId="5847" priority="73" operator="containsText" text="Completed or fully on track">
      <formula>NOT(ISERROR(SEARCH("Completed or fully on track",A42)))</formula>
    </cfRule>
    <cfRule type="containsText" dxfId="5846" priority="74" operator="containsText" text="Issues to overcome/expected to complete">
      <formula>NOT(ISERROR(SEARCH("Issues to overcome/expected to complete",A42)))</formula>
    </cfRule>
    <cfRule type="containsText" dxfId="5845" priority="75" operator="containsText" text="Significant barriers to completion">
      <formula>NOT(ISERROR(SEARCH("Significant barriers to completion",A42)))</formula>
    </cfRule>
  </conditionalFormatting>
  <conditionalFormatting sqref="D25">
    <cfRule type="containsText" dxfId="5844" priority="38" operator="containsText" text="Completed or fully on track">
      <formula>NOT(ISERROR(SEARCH("Completed or fully on track",D25)))</formula>
    </cfRule>
    <cfRule type="containsText" dxfId="5843" priority="39" operator="containsText" text="Issues to overcome/expected to complete">
      <formula>NOT(ISERROR(SEARCH("Issues to overcome/expected to complete",D25)))</formula>
    </cfRule>
    <cfRule type="containsText" dxfId="5842" priority="40" operator="containsText" text="Significant barriers to completion">
      <formula>NOT(ISERROR(SEARCH("Significant barriers to completion",D25)))</formula>
    </cfRule>
  </conditionalFormatting>
  <conditionalFormatting sqref="R25">
    <cfRule type="containsText" dxfId="5841" priority="28" operator="containsText" text="Completed or fully on track">
      <formula>NOT(ISERROR(SEARCH("Completed or fully on track",R25)))</formula>
    </cfRule>
    <cfRule type="containsText" dxfId="5840" priority="29" operator="containsText" text="Issues to overcome/expected to complete">
      <formula>NOT(ISERROR(SEARCH("Issues to overcome/expected to complete",R25)))</formula>
    </cfRule>
    <cfRule type="containsText" dxfId="5839" priority="30" operator="containsText" text="Significant barriers to completion">
      <formula>NOT(ISERROR(SEARCH("Significant barriers to completion",R25)))</formula>
    </cfRule>
  </conditionalFormatting>
  <conditionalFormatting sqref="U33">
    <cfRule type="containsText" dxfId="5838" priority="18" operator="containsText" text="Completed or fully on track">
      <formula>NOT(ISERROR(SEARCH("Completed or fully on track",U33)))</formula>
    </cfRule>
    <cfRule type="containsText" dxfId="5837" priority="19" operator="containsText" text="Issues to overcome/expected to complete">
      <formula>NOT(ISERROR(SEARCH("Issues to overcome/expected to complete",U33)))</formula>
    </cfRule>
    <cfRule type="containsText" dxfId="5836" priority="20" operator="containsText" text="Significant barriers to completion">
      <formula>NOT(ISERROR(SEARCH("Significant barriers to completion",U33)))</formula>
    </cfRule>
  </conditionalFormatting>
  <dataValidations count="1">
    <dataValidation type="list" allowBlank="1" showInputMessage="1" showErrorMessage="1" sqref="H39 V25 H25:I25 F31 Z24:AA24 H42:H43 B31:D31 Y24:Y25 O25:Q25 S25 B6 B9:AA9 B24:X24 I31:AA31">
      <formula1>RAG</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187" operator="containsText" text="Issues to overcome/expected to complete" id="{662A6A0F-85FC-4C67-93DD-160768CB1251}">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B4:AA5 B15:AA24 B26:AA32 V25:AA25 B34:AA46 V33:AA33 B7:AA13</xm:sqref>
        </x14:conditionalFormatting>
        <x14:conditionalFormatting xmlns:xm="http://schemas.microsoft.com/office/excel/2006/main">
          <x14:cfRule type="containsText" priority="188" operator="containsText" text="Completed or fully on track" id="{E1DDAE1B-DC30-4887-8F7D-2DB0F482EF47}">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89" operator="containsText" text="On track with minor barriers to completion" id="{ED97F26B-6584-4347-A201-0954F05F6702}">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90" operator="containsText" text="Significant barriers to completion" id="{2D3FE3F8-2A22-49FC-91A3-9B4146937848}">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B25:C25 E25:Q25 S25:T25 B33:T33 B4:AA24 B26:AA32 V25:AA25 B34:AA46 V33:AA33</xm:sqref>
        </x14:conditionalFormatting>
        <x14:conditionalFormatting xmlns:xm="http://schemas.microsoft.com/office/excel/2006/main">
          <x14:cfRule type="containsText" priority="184" operator="containsText" text="Completed or fully on track" id="{46C04597-6ECC-4DDA-8282-63AF73DC29C4}">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85" operator="containsText" text="Issues to overcome/expected to complete" id="{EE2E42D7-B9BC-4CFE-B1DC-2205B7203395}">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86" operator="containsText" text="Significant barriers to completion" id="{4CC56FEC-B600-4DDC-AD76-EEFBF7FB2C47}">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B25:C25 E25:Q25 S25:T25 B33:T33 B4:AA24 B26:AA32 V25:AA25 B34:AA46 V33:AA33 AB44:AB46</xm:sqref>
        </x14:conditionalFormatting>
        <x14:conditionalFormatting xmlns:xm="http://schemas.microsoft.com/office/excel/2006/main">
          <x14:cfRule type="containsText" priority="66" operator="containsText" text="Issues to overcome/expected to complete" id="{52DD689F-68F3-4D8E-8D0D-03A9299BEFD0}">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B25:C25 E25:Q25 S25:T25 B33:T33</xm:sqref>
        </x14:conditionalFormatting>
        <x14:conditionalFormatting xmlns:xm="http://schemas.microsoft.com/office/excel/2006/main">
          <x14:cfRule type="containsText" priority="44" operator="containsText" text="Issues to overcome/expected to complete" id="{8921FF07-2A50-46E0-A8EE-D05A57320DD2}">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B14:AA14 B6:AA6</xm:sqref>
        </x14:conditionalFormatting>
        <x14:conditionalFormatting xmlns:xm="http://schemas.microsoft.com/office/excel/2006/main">
          <x14:cfRule type="containsText" priority="35" operator="containsText" text="Completed or fully on track" id="{04359EFD-16D6-4169-91AA-7FDFA80592DD}">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36" operator="containsText" text="On track with minor barriers to completion" id="{920186C9-B7E9-4053-BA6E-7D82CFF5F7D7}">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37" operator="containsText" text="Significant barriers to completion" id="{2A50F38F-12F7-4A89-A581-F61D7691907C}">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D25</xm:sqref>
        </x14:conditionalFormatting>
        <x14:conditionalFormatting xmlns:xm="http://schemas.microsoft.com/office/excel/2006/main">
          <x14:cfRule type="containsText" priority="32" operator="containsText" text="Completed or fully on track" id="{440EC6D1-59EA-449D-80CF-1271B9DCB3CE}">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33" operator="containsText" text="Issues to overcome/expected to complete" id="{92A14CA8-F8B4-4D56-AF81-7E4211FEA2C0}">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34" operator="containsText" text="Significant barriers to completion" id="{5D5FEBB5-BB4D-41B0-B8A7-23F77A7A41D5}">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D25</xm:sqref>
        </x14:conditionalFormatting>
        <x14:conditionalFormatting xmlns:xm="http://schemas.microsoft.com/office/excel/2006/main">
          <x14:cfRule type="containsText" priority="31" operator="containsText" text="Issues to overcome/expected to complete" id="{17F5D4D4-C98C-4B6A-BE3E-1C659D98D6F1}">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D25</xm:sqref>
        </x14:conditionalFormatting>
        <x14:conditionalFormatting xmlns:xm="http://schemas.microsoft.com/office/excel/2006/main">
          <x14:cfRule type="containsText" priority="25" operator="containsText" text="Completed or fully on track" id="{93E19582-AF18-4EF7-A28C-BD7D749A2E4E}">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26" operator="containsText" text="On track with minor barriers to completion" id="{E4A3207F-DBED-4342-9E5E-F8446E538912}">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27" operator="containsText" text="Significant barriers to completion" id="{49282E55-0589-442C-B223-201BEC99FBC1}">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R25</xm:sqref>
        </x14:conditionalFormatting>
        <x14:conditionalFormatting xmlns:xm="http://schemas.microsoft.com/office/excel/2006/main">
          <x14:cfRule type="containsText" priority="22" operator="containsText" text="Completed or fully on track" id="{1C1A51EE-C312-4472-9B80-0658E79907DE}">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23" operator="containsText" text="Issues to overcome/expected to complete" id="{F45F18AB-94F1-4E6A-A64F-E34DA764C170}">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24" operator="containsText" text="Significant barriers to completion" id="{5BCD6F84-5785-464E-8EA3-879FCE6EA39E}">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R25</xm:sqref>
        </x14:conditionalFormatting>
        <x14:conditionalFormatting xmlns:xm="http://schemas.microsoft.com/office/excel/2006/main">
          <x14:cfRule type="containsText" priority="21" operator="containsText" text="Issues to overcome/expected to complete" id="{0C58E953-F071-4D9B-9DCD-116A14F7E325}">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R25</xm:sqref>
        </x14:conditionalFormatting>
        <x14:conditionalFormatting xmlns:xm="http://schemas.microsoft.com/office/excel/2006/main">
          <x14:cfRule type="containsText" priority="15" operator="containsText" text="Completed or fully on track" id="{37DAF83E-2214-48C2-8A13-B02F78AF0300}">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6" operator="containsText" text="On track with minor barriers to completion" id="{D42B5503-F924-425F-BA72-9F7ED899095C}">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7" operator="containsText" text="Significant barriers to completion" id="{3C525E5F-8BCF-4C21-9B8C-93180435BE8B}">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U33</xm:sqref>
        </x14:conditionalFormatting>
        <x14:conditionalFormatting xmlns:xm="http://schemas.microsoft.com/office/excel/2006/main">
          <x14:cfRule type="containsText" priority="12" operator="containsText" text="Completed or fully on track" id="{2A393ED9-21C0-442A-877A-7FF45C55C0E6}">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3" operator="containsText" text="Issues to overcome/expected to complete" id="{04C4B47C-7E9E-4C79-84A4-6A5946329FED}">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4" operator="containsText" text="Significant barriers to completion" id="{6384B1A6-E050-485F-BAAF-B92B4CB215EE}">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U33</xm:sqref>
        </x14:conditionalFormatting>
        <x14:conditionalFormatting xmlns:xm="http://schemas.microsoft.com/office/excel/2006/main">
          <x14:cfRule type="containsText" priority="11" operator="containsText" text="Issues to overcome/expected to complete" id="{7317A643-A106-41C9-8DE2-26AD3B4A44F7}">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U33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726"/>
  </sheetPr>
  <dimension ref="A1:AM59"/>
  <sheetViews>
    <sheetView zoomScale="50" zoomScaleNormal="50" workbookViewId="0">
      <pane xSplit="1" ySplit="2" topLeftCell="B3" activePane="bottomRight" state="frozen"/>
      <selection pane="topRight" activeCell="C1" sqref="C1"/>
      <selection pane="bottomLeft" activeCell="A3" sqref="A3"/>
      <selection pane="bottomRight" activeCell="B4" sqref="B4:AA53"/>
    </sheetView>
  </sheetViews>
  <sheetFormatPr defaultColWidth="16.5546875" defaultRowHeight="14.4"/>
  <cols>
    <col min="1" max="1" width="55.5546875" style="181" customWidth="1"/>
    <col min="2" max="2" width="13.21875" style="182" customWidth="1"/>
    <col min="3" max="3" width="13.21875" style="76" customWidth="1"/>
    <col min="4" max="4" width="13.5546875" style="76" customWidth="1"/>
    <col min="5" max="5" width="15.5546875" style="76" customWidth="1"/>
    <col min="6" max="6" width="12.5546875" style="183" customWidth="1"/>
    <col min="7" max="7" width="13.21875" style="76" bestFit="1" customWidth="1"/>
    <col min="8" max="9" width="15.5546875" style="76" customWidth="1"/>
    <col min="10" max="10" width="12" style="76" customWidth="1"/>
    <col min="11" max="11" width="15.21875" style="76" customWidth="1"/>
    <col min="12" max="13" width="12" style="76" customWidth="1"/>
    <col min="14" max="14" width="13" style="76" customWidth="1"/>
    <col min="15" max="17" width="12" style="76" customWidth="1"/>
    <col min="18" max="19" width="16.5546875" style="7" customWidth="1"/>
    <col min="20" max="22" width="16.5546875" style="76" customWidth="1"/>
    <col min="23" max="23" width="12.5546875" style="76" customWidth="1"/>
    <col min="24" max="27" width="16.5546875" style="76" bestFit="1" customWidth="1"/>
    <col min="28" max="39" width="16.5546875" style="166"/>
    <col min="40" max="16384" width="16.5546875" style="76"/>
  </cols>
  <sheetData>
    <row r="1" spans="1:39" ht="49.8" customHeight="1">
      <c r="A1" s="238" t="s">
        <v>963</v>
      </c>
      <c r="B1" s="239"/>
      <c r="C1" s="239"/>
      <c r="D1" s="239"/>
      <c r="E1" s="162"/>
      <c r="F1" s="163"/>
      <c r="G1" s="162"/>
      <c r="H1" s="162"/>
      <c r="I1" s="164"/>
      <c r="J1" s="162"/>
      <c r="K1" s="162"/>
      <c r="L1" s="162"/>
      <c r="M1" s="162"/>
      <c r="N1" s="162"/>
      <c r="O1" s="165"/>
      <c r="P1" s="162"/>
      <c r="Q1" s="162"/>
      <c r="R1" s="162"/>
      <c r="S1" s="162"/>
      <c r="T1" s="162"/>
      <c r="U1" s="162"/>
      <c r="V1" s="162"/>
      <c r="W1" s="162"/>
      <c r="X1" s="162"/>
      <c r="Y1" s="162"/>
      <c r="Z1" s="162"/>
      <c r="AA1" s="162"/>
      <c r="AB1" s="4"/>
    </row>
    <row r="2" spans="1:39" s="147" customFormat="1" ht="63.75" customHeight="1">
      <c r="A2" s="184"/>
      <c r="B2" s="149" t="s">
        <v>1</v>
      </c>
      <c r="C2" s="149" t="s">
        <v>2</v>
      </c>
      <c r="D2" s="149" t="s">
        <v>3</v>
      </c>
      <c r="E2" s="149" t="s">
        <v>4</v>
      </c>
      <c r="F2" s="185" t="s">
        <v>5</v>
      </c>
      <c r="G2" s="149" t="s">
        <v>6</v>
      </c>
      <c r="H2" s="149" t="s">
        <v>7</v>
      </c>
      <c r="I2" s="149" t="s">
        <v>8</v>
      </c>
      <c r="J2" s="149" t="s">
        <v>9</v>
      </c>
      <c r="K2" s="149" t="s">
        <v>10</v>
      </c>
      <c r="L2" s="149" t="s">
        <v>11</v>
      </c>
      <c r="M2" s="149" t="s">
        <v>12</v>
      </c>
      <c r="N2" s="149" t="s">
        <v>13</v>
      </c>
      <c r="O2" s="149" t="s">
        <v>14</v>
      </c>
      <c r="P2" s="149" t="s">
        <v>15</v>
      </c>
      <c r="Q2" s="149" t="s">
        <v>16</v>
      </c>
      <c r="R2" s="149" t="s">
        <v>17</v>
      </c>
      <c r="S2" s="149" t="s">
        <v>18</v>
      </c>
      <c r="T2" s="149" t="s">
        <v>19</v>
      </c>
      <c r="U2" s="149" t="s">
        <v>20</v>
      </c>
      <c r="V2" s="149" t="s">
        <v>21</v>
      </c>
      <c r="W2" s="149" t="s">
        <v>22</v>
      </c>
      <c r="X2" s="149" t="s">
        <v>23</v>
      </c>
      <c r="Y2" s="149" t="s">
        <v>24</v>
      </c>
      <c r="Z2" s="149" t="s">
        <v>25</v>
      </c>
      <c r="AA2" s="149" t="s">
        <v>26</v>
      </c>
      <c r="AB2" s="186"/>
      <c r="AC2" s="187"/>
      <c r="AD2" s="187"/>
      <c r="AE2" s="187"/>
      <c r="AF2" s="187"/>
      <c r="AG2" s="187"/>
      <c r="AH2" s="187"/>
      <c r="AI2" s="187"/>
      <c r="AJ2" s="187"/>
      <c r="AK2" s="187"/>
      <c r="AL2" s="187"/>
      <c r="AM2" s="187"/>
    </row>
    <row r="3" spans="1:39" ht="40.799999999999997" customHeight="1">
      <c r="A3" s="167" t="s">
        <v>27</v>
      </c>
      <c r="B3" s="14" t="s">
        <v>28</v>
      </c>
      <c r="C3" s="14" t="s">
        <v>28</v>
      </c>
      <c r="D3" s="14" t="s">
        <v>28</v>
      </c>
      <c r="E3" s="14" t="s">
        <v>28</v>
      </c>
      <c r="F3" s="168" t="s">
        <v>28</v>
      </c>
      <c r="G3" s="14" t="s">
        <v>28</v>
      </c>
      <c r="H3" s="14" t="s">
        <v>28</v>
      </c>
      <c r="I3" s="14" t="s">
        <v>28</v>
      </c>
      <c r="J3" s="14" t="s">
        <v>28</v>
      </c>
      <c r="K3" s="14" t="s">
        <v>28</v>
      </c>
      <c r="L3" s="14" t="s">
        <v>28</v>
      </c>
      <c r="M3" s="14" t="s">
        <v>28</v>
      </c>
      <c r="N3" s="14" t="s">
        <v>28</v>
      </c>
      <c r="O3" s="14" t="s">
        <v>28</v>
      </c>
      <c r="P3" s="14" t="s">
        <v>28</v>
      </c>
      <c r="Q3" s="14" t="s">
        <v>28</v>
      </c>
      <c r="R3" s="14" t="s">
        <v>28</v>
      </c>
      <c r="S3" s="14" t="s">
        <v>28</v>
      </c>
      <c r="T3" s="14" t="s">
        <v>28</v>
      </c>
      <c r="U3" s="14" t="s">
        <v>28</v>
      </c>
      <c r="V3" s="14" t="s">
        <v>28</v>
      </c>
      <c r="W3" s="14" t="s">
        <v>28</v>
      </c>
      <c r="X3" s="14" t="s">
        <v>28</v>
      </c>
      <c r="Y3" s="14" t="s">
        <v>28</v>
      </c>
      <c r="Z3" s="14" t="s">
        <v>28</v>
      </c>
      <c r="AA3" s="14"/>
      <c r="AB3" s="15"/>
    </row>
    <row r="4" spans="1:39" ht="40.799999999999997" customHeight="1">
      <c r="A4" s="98" t="s">
        <v>352</v>
      </c>
      <c r="B4" s="222"/>
      <c r="C4" s="222"/>
      <c r="D4" s="222">
        <v>30000</v>
      </c>
      <c r="E4" s="222"/>
      <c r="F4" s="222">
        <v>30000</v>
      </c>
      <c r="G4" s="222"/>
      <c r="H4" s="222">
        <v>60000</v>
      </c>
      <c r="I4" s="222">
        <v>30000</v>
      </c>
      <c r="J4" s="222"/>
      <c r="K4" s="222"/>
      <c r="L4" s="222"/>
      <c r="M4" s="222">
        <v>30000</v>
      </c>
      <c r="N4" s="222">
        <v>30000</v>
      </c>
      <c r="O4" s="222"/>
      <c r="P4" s="222"/>
      <c r="Q4" s="222">
        <v>30000</v>
      </c>
      <c r="R4" s="222"/>
      <c r="S4" s="222"/>
      <c r="T4" s="222"/>
      <c r="U4" s="222">
        <v>30000</v>
      </c>
      <c r="V4" s="222">
        <v>30000</v>
      </c>
      <c r="W4" s="222"/>
      <c r="X4" s="222"/>
      <c r="Y4" s="222"/>
      <c r="Z4" s="222"/>
      <c r="AA4" s="222"/>
      <c r="AB4" s="19"/>
    </row>
    <row r="5" spans="1:39" ht="40.799999999999997" customHeight="1">
      <c r="A5" s="98" t="s">
        <v>70</v>
      </c>
      <c r="B5" s="222"/>
      <c r="C5" s="222"/>
      <c r="D5" s="222"/>
      <c r="E5" s="222">
        <v>1206.8499999999999</v>
      </c>
      <c r="F5" s="222"/>
      <c r="G5" s="222"/>
      <c r="H5" s="222">
        <v>2340</v>
      </c>
      <c r="I5" s="222"/>
      <c r="J5" s="222"/>
      <c r="K5" s="222"/>
      <c r="L5" s="222"/>
      <c r="M5" s="222"/>
      <c r="N5" s="222"/>
      <c r="O5" s="222"/>
      <c r="P5" s="222"/>
      <c r="Q5" s="222"/>
      <c r="R5" s="222">
        <v>212.19</v>
      </c>
      <c r="S5" s="222"/>
      <c r="T5" s="222">
        <v>5179</v>
      </c>
      <c r="U5" s="222"/>
      <c r="V5" s="222"/>
      <c r="W5" s="222"/>
      <c r="X5" s="222"/>
      <c r="Y5" s="222"/>
      <c r="Z5" s="222"/>
      <c r="AA5" s="222"/>
      <c r="AB5" s="22"/>
    </row>
    <row r="6" spans="1:39" ht="40.799999999999997" customHeight="1">
      <c r="A6" s="98" t="s">
        <v>32</v>
      </c>
      <c r="B6" s="222">
        <v>5732.19</v>
      </c>
      <c r="C6" s="222">
        <v>11213.42</v>
      </c>
      <c r="D6" s="222">
        <v>19452.400000000001</v>
      </c>
      <c r="E6" s="222">
        <v>20824.41</v>
      </c>
      <c r="F6" s="222">
        <v>9540.0499999999993</v>
      </c>
      <c r="G6" s="222">
        <v>7162</v>
      </c>
      <c r="H6" s="222">
        <v>16897.41</v>
      </c>
      <c r="I6" s="222">
        <v>8227.93</v>
      </c>
      <c r="J6" s="222">
        <v>2378.5</v>
      </c>
      <c r="K6" s="222">
        <v>7205.83</v>
      </c>
      <c r="L6" s="222">
        <v>5491.46</v>
      </c>
      <c r="M6" s="222">
        <v>8786.2999999999993</v>
      </c>
      <c r="N6" s="222">
        <v>23872.71</v>
      </c>
      <c r="O6" s="222">
        <v>11257.18</v>
      </c>
      <c r="P6" s="222">
        <v>6941.62</v>
      </c>
      <c r="Q6" s="222">
        <v>11761.27</v>
      </c>
      <c r="R6" s="222">
        <v>13636.89</v>
      </c>
      <c r="S6" s="222">
        <v>14734.23</v>
      </c>
      <c r="T6" s="222">
        <v>8636.74</v>
      </c>
      <c r="U6" s="222">
        <v>20886.099999999999</v>
      </c>
      <c r="V6" s="222">
        <v>7239.71</v>
      </c>
      <c r="W6" s="222">
        <v>29750.55</v>
      </c>
      <c r="X6" s="222">
        <v>3171.33</v>
      </c>
      <c r="Y6" s="222">
        <v>6493.39</v>
      </c>
      <c r="Z6" s="222">
        <v>9018.83</v>
      </c>
      <c r="AA6" s="222">
        <v>7252.73</v>
      </c>
      <c r="AB6" s="19"/>
    </row>
    <row r="7" spans="1:39" ht="40.799999999999997" customHeight="1">
      <c r="A7" s="98" t="s">
        <v>537</v>
      </c>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19"/>
    </row>
    <row r="8" spans="1:39" ht="40.799999999999997" customHeight="1">
      <c r="A8" s="98" t="s">
        <v>533</v>
      </c>
      <c r="B8" s="222"/>
      <c r="C8" s="222"/>
      <c r="D8" s="222"/>
      <c r="E8" s="222"/>
      <c r="F8" s="222"/>
      <c r="G8" s="222"/>
      <c r="H8" s="222"/>
      <c r="I8" s="222"/>
      <c r="J8" s="222"/>
      <c r="K8" s="222"/>
      <c r="L8" s="222"/>
      <c r="M8" s="222"/>
      <c r="N8" s="222"/>
      <c r="O8" s="222"/>
      <c r="P8" s="222"/>
      <c r="Q8" s="222"/>
      <c r="R8" s="222">
        <v>1050.6400000000001</v>
      </c>
      <c r="S8" s="222"/>
      <c r="T8" s="222"/>
      <c r="U8" s="222"/>
      <c r="V8" s="222"/>
      <c r="W8" s="222"/>
      <c r="X8" s="222"/>
      <c r="Y8" s="222"/>
      <c r="Z8" s="222"/>
      <c r="AA8" s="222"/>
      <c r="AB8" s="19"/>
    </row>
    <row r="9" spans="1:39" ht="40.799999999999997" customHeight="1">
      <c r="A9" s="98" t="s">
        <v>353</v>
      </c>
      <c r="B9" s="222">
        <v>42000</v>
      </c>
      <c r="C9" s="222">
        <v>42000</v>
      </c>
      <c r="D9" s="222">
        <v>42000</v>
      </c>
      <c r="E9" s="222">
        <v>84000</v>
      </c>
      <c r="F9" s="222">
        <v>42000</v>
      </c>
      <c r="G9" s="222">
        <v>168000</v>
      </c>
      <c r="H9" s="222">
        <v>84000</v>
      </c>
      <c r="I9" s="222">
        <v>42000</v>
      </c>
      <c r="J9" s="222">
        <v>42000</v>
      </c>
      <c r="K9" s="222">
        <v>42000</v>
      </c>
      <c r="L9" s="222">
        <v>42000</v>
      </c>
      <c r="M9" s="222">
        <v>42000</v>
      </c>
      <c r="N9" s="222">
        <v>42000</v>
      </c>
      <c r="O9" s="222">
        <v>42000</v>
      </c>
      <c r="P9" s="222">
        <v>42000</v>
      </c>
      <c r="Q9" s="222">
        <v>42000</v>
      </c>
      <c r="R9" s="222">
        <v>42000</v>
      </c>
      <c r="S9" s="222">
        <v>42000</v>
      </c>
      <c r="T9" s="222">
        <v>42000</v>
      </c>
      <c r="U9" s="222">
        <v>42000</v>
      </c>
      <c r="V9" s="222">
        <v>42000</v>
      </c>
      <c r="W9" s="222">
        <v>42000</v>
      </c>
      <c r="X9" s="222">
        <v>42000</v>
      </c>
      <c r="Y9" s="222">
        <v>42000</v>
      </c>
      <c r="Z9" s="222">
        <v>42000</v>
      </c>
      <c r="AA9" s="222">
        <v>42000</v>
      </c>
      <c r="AB9" s="19"/>
    </row>
    <row r="10" spans="1:39" s="7" customFormat="1" ht="40.799999999999997" customHeight="1">
      <c r="A10" s="25" t="s">
        <v>35</v>
      </c>
      <c r="B10" s="222">
        <v>113269</v>
      </c>
      <c r="C10" s="222">
        <v>235492</v>
      </c>
      <c r="D10" s="222">
        <v>439513</v>
      </c>
      <c r="E10" s="222">
        <v>259470</v>
      </c>
      <c r="F10" s="222">
        <v>432534</v>
      </c>
      <c r="G10" s="222">
        <v>0</v>
      </c>
      <c r="H10" s="222">
        <v>542943</v>
      </c>
      <c r="I10" s="222">
        <v>511255</v>
      </c>
      <c r="J10" s="222"/>
      <c r="K10" s="222">
        <v>174916</v>
      </c>
      <c r="L10" s="222">
        <v>49780</v>
      </c>
      <c r="M10" s="222">
        <v>214706</v>
      </c>
      <c r="N10" s="222">
        <v>441732</v>
      </c>
      <c r="O10" s="222">
        <v>158785</v>
      </c>
      <c r="P10" s="222">
        <v>159288</v>
      </c>
      <c r="Q10" s="222">
        <v>898992</v>
      </c>
      <c r="R10" s="222">
        <v>149125</v>
      </c>
      <c r="S10" s="222">
        <v>489700</v>
      </c>
      <c r="T10" s="222"/>
      <c r="U10" s="222">
        <v>455785</v>
      </c>
      <c r="V10" s="222">
        <v>206207</v>
      </c>
      <c r="W10" s="222">
        <v>326924</v>
      </c>
      <c r="X10" s="222">
        <v>74889</v>
      </c>
      <c r="Y10" s="222">
        <v>291411</v>
      </c>
      <c r="Z10" s="222"/>
      <c r="AA10" s="222">
        <v>144034</v>
      </c>
      <c r="AB10" s="19"/>
      <c r="AC10" s="6"/>
      <c r="AD10" s="6"/>
      <c r="AE10" s="6"/>
      <c r="AF10" s="6"/>
      <c r="AG10" s="6"/>
      <c r="AH10" s="6"/>
      <c r="AI10" s="6"/>
      <c r="AJ10" s="6"/>
      <c r="AK10" s="6"/>
      <c r="AL10" s="6"/>
      <c r="AM10" s="6"/>
    </row>
    <row r="11" spans="1:39" s="7" customFormat="1" ht="40.799999999999997" customHeight="1">
      <c r="A11" s="25" t="s">
        <v>961</v>
      </c>
      <c r="B11" s="222"/>
      <c r="C11" s="222"/>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19"/>
      <c r="AC11" s="6"/>
      <c r="AD11" s="6"/>
      <c r="AE11" s="6"/>
      <c r="AF11" s="6"/>
      <c r="AG11" s="6"/>
      <c r="AH11" s="6"/>
      <c r="AI11" s="6"/>
      <c r="AJ11" s="6"/>
      <c r="AK11" s="6"/>
      <c r="AL11" s="6"/>
      <c r="AM11" s="6"/>
    </row>
    <row r="12" spans="1:39" s="7" customFormat="1" ht="40.799999999999997" customHeight="1">
      <c r="A12" s="98" t="s">
        <v>949</v>
      </c>
      <c r="B12" s="222">
        <v>4135178</v>
      </c>
      <c r="C12" s="222"/>
      <c r="D12" s="222"/>
      <c r="E12" s="222">
        <v>1595574</v>
      </c>
      <c r="F12" s="222"/>
      <c r="G12" s="222"/>
      <c r="H12" s="222">
        <v>10343255</v>
      </c>
      <c r="I12" s="222"/>
      <c r="J12" s="222"/>
      <c r="K12" s="222"/>
      <c r="L12" s="222"/>
      <c r="M12" s="222"/>
      <c r="N12" s="222"/>
      <c r="O12" s="222"/>
      <c r="P12" s="222"/>
      <c r="Q12" s="222">
        <v>1152193</v>
      </c>
      <c r="R12" s="222">
        <v>1915000</v>
      </c>
      <c r="S12" s="222">
        <v>2667785</v>
      </c>
      <c r="T12" s="222">
        <v>1407660</v>
      </c>
      <c r="U12" s="222"/>
      <c r="V12" s="222">
        <v>3814701</v>
      </c>
      <c r="W12" s="222"/>
      <c r="X12" s="222"/>
      <c r="Y12" s="222"/>
      <c r="Z12" s="222">
        <v>3195954</v>
      </c>
      <c r="AA12" s="222"/>
      <c r="AB12" s="19"/>
      <c r="AC12" s="6"/>
      <c r="AD12" s="6"/>
      <c r="AE12" s="6"/>
      <c r="AF12" s="6"/>
      <c r="AG12" s="6"/>
      <c r="AH12" s="6"/>
      <c r="AI12" s="6"/>
      <c r="AJ12" s="6"/>
      <c r="AK12" s="6"/>
      <c r="AL12" s="6"/>
      <c r="AM12" s="6"/>
    </row>
    <row r="13" spans="1:39" s="7" customFormat="1" ht="40.799999999999997" customHeight="1">
      <c r="A13" s="25" t="s">
        <v>952</v>
      </c>
      <c r="B13" s="222"/>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19"/>
      <c r="AC13" s="6"/>
      <c r="AD13" s="6"/>
      <c r="AE13" s="6"/>
      <c r="AF13" s="6"/>
      <c r="AG13" s="6"/>
      <c r="AH13" s="6"/>
      <c r="AI13" s="6"/>
      <c r="AJ13" s="6"/>
      <c r="AK13" s="6"/>
      <c r="AL13" s="6"/>
      <c r="AM13" s="6"/>
    </row>
    <row r="14" spans="1:39" ht="40.799999999999997" customHeight="1">
      <c r="A14" s="221" t="s">
        <v>943</v>
      </c>
      <c r="B14" s="222"/>
      <c r="C14" s="222"/>
      <c r="D14" s="222">
        <v>125000</v>
      </c>
      <c r="E14" s="222"/>
      <c r="F14" s="222">
        <v>125000</v>
      </c>
      <c r="G14" s="222">
        <v>250000</v>
      </c>
      <c r="H14" s="222">
        <v>125000</v>
      </c>
      <c r="I14" s="222"/>
      <c r="J14" s="222"/>
      <c r="K14" s="222">
        <v>125000</v>
      </c>
      <c r="L14" s="222"/>
      <c r="M14" s="222"/>
      <c r="N14" s="222">
        <v>125000</v>
      </c>
      <c r="O14" s="222">
        <v>125000</v>
      </c>
      <c r="P14" s="222"/>
      <c r="Q14" s="222"/>
      <c r="R14" s="222">
        <v>125000</v>
      </c>
      <c r="S14" s="222"/>
      <c r="T14" s="222"/>
      <c r="U14" s="222"/>
      <c r="V14" s="222"/>
      <c r="W14" s="222"/>
      <c r="X14" s="222"/>
      <c r="Y14" s="222"/>
      <c r="Z14" s="222">
        <v>125000</v>
      </c>
      <c r="AA14" s="222"/>
    </row>
    <row r="15" spans="1:39" s="147" customFormat="1" ht="40.799999999999997" customHeight="1">
      <c r="A15" s="223" t="s">
        <v>969</v>
      </c>
      <c r="B15" s="258">
        <v>937967</v>
      </c>
      <c r="C15" s="258">
        <v>1191206</v>
      </c>
      <c r="D15" s="258">
        <v>2925549</v>
      </c>
      <c r="E15" s="258">
        <v>3470550</v>
      </c>
      <c r="F15" s="258">
        <v>3114395</v>
      </c>
      <c r="G15" s="258">
        <v>7668208</v>
      </c>
      <c r="H15" s="258">
        <v>3245208</v>
      </c>
      <c r="I15" s="258">
        <v>4403073</v>
      </c>
      <c r="J15" s="258">
        <v>807328</v>
      </c>
      <c r="K15" s="258">
        <v>948063</v>
      </c>
      <c r="L15" s="258">
        <v>1014607</v>
      </c>
      <c r="M15" s="258">
        <v>2204319</v>
      </c>
      <c r="N15" s="258">
        <v>1389505</v>
      </c>
      <c r="O15" s="258">
        <v>653453</v>
      </c>
      <c r="P15" s="258">
        <v>1515727</v>
      </c>
      <c r="Q15" s="258">
        <v>2354126</v>
      </c>
      <c r="R15" s="258">
        <v>1231685</v>
      </c>
      <c r="S15" s="258">
        <v>881203</v>
      </c>
      <c r="T15" s="258">
        <v>669691</v>
      </c>
      <c r="U15" s="258">
        <v>689057</v>
      </c>
      <c r="V15" s="258">
        <v>1424596</v>
      </c>
      <c r="W15" s="258">
        <v>997861</v>
      </c>
      <c r="X15" s="258">
        <v>1421869</v>
      </c>
      <c r="Y15" s="258">
        <v>1649996</v>
      </c>
      <c r="Z15" s="258">
        <v>1509870</v>
      </c>
      <c r="AA15" s="258">
        <v>1680887</v>
      </c>
      <c r="AB15" s="187"/>
      <c r="AC15" s="187"/>
      <c r="AD15" s="187"/>
      <c r="AE15" s="187"/>
      <c r="AF15" s="187"/>
      <c r="AG15" s="187"/>
      <c r="AH15" s="187"/>
      <c r="AI15" s="187"/>
      <c r="AJ15" s="187"/>
      <c r="AK15" s="187"/>
      <c r="AL15" s="187"/>
      <c r="AM15" s="187"/>
    </row>
    <row r="16" spans="1:39" s="7" customFormat="1" ht="40.799999999999997" customHeight="1">
      <c r="A16" s="25" t="s">
        <v>39</v>
      </c>
      <c r="B16" s="222">
        <v>303363</v>
      </c>
      <c r="C16" s="222">
        <v>312330</v>
      </c>
      <c r="D16" s="222">
        <v>1372650</v>
      </c>
      <c r="E16" s="222">
        <v>2718750.5</v>
      </c>
      <c r="F16" s="222">
        <v>4083707.5</v>
      </c>
      <c r="G16" s="222">
        <v>10653304</v>
      </c>
      <c r="H16" s="222">
        <v>2668321.5</v>
      </c>
      <c r="I16" s="222">
        <v>1835967.1</v>
      </c>
      <c r="J16" s="222">
        <v>495044.5</v>
      </c>
      <c r="K16" s="222">
        <v>615693</v>
      </c>
      <c r="L16" s="222">
        <v>417020</v>
      </c>
      <c r="M16" s="222">
        <v>1485100.5</v>
      </c>
      <c r="N16" s="222">
        <v>1719582</v>
      </c>
      <c r="O16" s="222">
        <v>470528</v>
      </c>
      <c r="P16" s="222">
        <v>1788178</v>
      </c>
      <c r="Q16" s="222">
        <v>4020554</v>
      </c>
      <c r="R16" s="222">
        <v>1052770.5</v>
      </c>
      <c r="S16" s="222">
        <v>1383133.5</v>
      </c>
      <c r="T16" s="222">
        <v>1306869.5</v>
      </c>
      <c r="U16" s="222">
        <v>2522904</v>
      </c>
      <c r="V16" s="222">
        <v>792908</v>
      </c>
      <c r="W16" s="222">
        <v>806308.5</v>
      </c>
      <c r="X16" s="222">
        <v>1171737.5</v>
      </c>
      <c r="Y16" s="222">
        <v>1077638.5</v>
      </c>
      <c r="Z16" s="222">
        <v>2339838</v>
      </c>
      <c r="AA16" s="222">
        <v>1674013</v>
      </c>
      <c r="AB16" s="19"/>
      <c r="AC16" s="6"/>
      <c r="AD16" s="6"/>
      <c r="AE16" s="6"/>
      <c r="AF16" s="6"/>
      <c r="AG16" s="6"/>
      <c r="AH16" s="6"/>
      <c r="AI16" s="6"/>
      <c r="AJ16" s="6"/>
      <c r="AK16" s="6"/>
      <c r="AL16" s="6"/>
      <c r="AM16" s="6"/>
    </row>
    <row r="17" spans="1:39" s="147" customFormat="1" ht="40.799999999999997" customHeight="1">
      <c r="A17" s="98" t="s">
        <v>951</v>
      </c>
      <c r="B17" s="258">
        <v>17592</v>
      </c>
      <c r="C17" s="258">
        <v>19315</v>
      </c>
      <c r="D17" s="258">
        <v>17222</v>
      </c>
      <c r="E17" s="258">
        <v>77011</v>
      </c>
      <c r="F17" s="258">
        <v>51497</v>
      </c>
      <c r="G17" s="258">
        <v>415403</v>
      </c>
      <c r="H17" s="258">
        <v>65315</v>
      </c>
      <c r="I17" s="258">
        <v>24533</v>
      </c>
      <c r="J17" s="258">
        <v>25829</v>
      </c>
      <c r="K17" s="258">
        <v>9148</v>
      </c>
      <c r="L17" s="258">
        <v>16211</v>
      </c>
      <c r="M17" s="258">
        <v>14946</v>
      </c>
      <c r="N17" s="258">
        <v>39214</v>
      </c>
      <c r="O17" s="258">
        <v>4904</v>
      </c>
      <c r="P17" s="258">
        <v>54933</v>
      </c>
      <c r="Q17" s="258">
        <v>57859</v>
      </c>
      <c r="R17" s="258">
        <v>41226</v>
      </c>
      <c r="S17" s="258">
        <v>28050</v>
      </c>
      <c r="T17" s="258">
        <v>15560</v>
      </c>
      <c r="U17" s="258">
        <v>16544</v>
      </c>
      <c r="V17" s="258">
        <v>7376</v>
      </c>
      <c r="W17" s="258">
        <v>27265</v>
      </c>
      <c r="X17" s="258">
        <v>17139</v>
      </c>
      <c r="Y17" s="258">
        <v>20916</v>
      </c>
      <c r="Z17" s="258">
        <v>26348</v>
      </c>
      <c r="AA17" s="258">
        <v>45498</v>
      </c>
      <c r="AB17" s="28"/>
      <c r="AC17" s="187"/>
      <c r="AD17" s="187"/>
      <c r="AE17" s="187"/>
      <c r="AF17" s="187"/>
      <c r="AG17" s="187"/>
      <c r="AH17" s="187"/>
      <c r="AI17" s="187"/>
      <c r="AJ17" s="187"/>
      <c r="AK17" s="187"/>
      <c r="AL17" s="187"/>
      <c r="AM17" s="187"/>
    </row>
    <row r="18" spans="1:39" ht="40.799999999999997" customHeight="1">
      <c r="A18" s="98" t="s">
        <v>367</v>
      </c>
      <c r="B18" s="222"/>
      <c r="C18" s="222"/>
      <c r="D18" s="222"/>
      <c r="E18" s="222"/>
      <c r="F18" s="222"/>
      <c r="G18" s="222"/>
      <c r="H18" s="222"/>
      <c r="I18" s="222">
        <v>95360</v>
      </c>
      <c r="J18" s="222"/>
      <c r="K18" s="222"/>
      <c r="L18" s="222"/>
      <c r="M18" s="222"/>
      <c r="N18" s="222"/>
      <c r="O18" s="222"/>
      <c r="P18" s="222"/>
      <c r="Q18" s="222"/>
      <c r="R18" s="222"/>
      <c r="S18" s="222"/>
      <c r="T18" s="222"/>
      <c r="U18" s="222"/>
      <c r="V18" s="222">
        <v>13353</v>
      </c>
      <c r="W18" s="222"/>
      <c r="X18" s="222"/>
      <c r="Y18" s="222"/>
      <c r="Z18" s="222"/>
      <c r="AA18" s="222"/>
      <c r="AB18" s="28"/>
    </row>
    <row r="19" spans="1:39" ht="40.799999999999997" customHeight="1">
      <c r="A19" s="98" t="s">
        <v>42</v>
      </c>
      <c r="B19" s="222"/>
      <c r="C19" s="222"/>
      <c r="D19" s="222"/>
      <c r="E19" s="222"/>
      <c r="F19" s="222"/>
      <c r="G19" s="222">
        <v>7500000</v>
      </c>
      <c r="H19" s="222"/>
      <c r="I19" s="222"/>
      <c r="J19" s="222"/>
      <c r="K19" s="222"/>
      <c r="L19" s="222"/>
      <c r="M19" s="222"/>
      <c r="N19" s="222"/>
      <c r="O19" s="222"/>
      <c r="P19" s="222"/>
      <c r="Q19" s="222"/>
      <c r="R19" s="222"/>
      <c r="S19" s="222"/>
      <c r="T19" s="222"/>
      <c r="U19" s="222"/>
      <c r="V19" s="222"/>
      <c r="W19" s="222"/>
      <c r="X19" s="222"/>
      <c r="Y19" s="222"/>
      <c r="Z19" s="222"/>
      <c r="AA19" s="222"/>
      <c r="AB19" s="28"/>
    </row>
    <row r="20" spans="1:39" ht="66" customHeight="1">
      <c r="A20" s="98" t="s">
        <v>953</v>
      </c>
      <c r="B20" s="222"/>
      <c r="C20" s="222"/>
      <c r="D20" s="222"/>
      <c r="E20" s="222">
        <v>140000</v>
      </c>
      <c r="F20" s="222">
        <v>120000</v>
      </c>
      <c r="G20" s="222">
        <v>770000</v>
      </c>
      <c r="H20" s="222">
        <v>140000</v>
      </c>
      <c r="I20" s="222"/>
      <c r="J20" s="222">
        <v>140000</v>
      </c>
      <c r="K20" s="222"/>
      <c r="L20" s="222"/>
      <c r="M20" s="222"/>
      <c r="N20" s="222">
        <v>110000</v>
      </c>
      <c r="O20" s="222">
        <v>120000</v>
      </c>
      <c r="P20" s="222"/>
      <c r="Q20" s="222">
        <v>150000</v>
      </c>
      <c r="R20" s="222"/>
      <c r="S20" s="222"/>
      <c r="T20" s="222"/>
      <c r="U20" s="222"/>
      <c r="V20" s="222"/>
      <c r="W20" s="222"/>
      <c r="X20" s="222"/>
      <c r="Y20" s="222">
        <v>140000</v>
      </c>
      <c r="Z20" s="222">
        <v>140000</v>
      </c>
      <c r="AA20" s="222"/>
      <c r="AB20" s="28"/>
    </row>
    <row r="21" spans="1:39" s="25" customFormat="1" ht="40.799999999999997" customHeight="1">
      <c r="A21" s="98" t="s">
        <v>362</v>
      </c>
      <c r="B21" s="259">
        <v>51735</v>
      </c>
      <c r="C21" s="260">
        <v>113532</v>
      </c>
      <c r="D21" s="259">
        <v>206334.25</v>
      </c>
      <c r="E21" s="261">
        <v>749689.16</v>
      </c>
      <c r="F21" s="259">
        <v>337986.37</v>
      </c>
      <c r="G21" s="262" t="s">
        <v>947</v>
      </c>
      <c r="H21" s="261">
        <v>742254.58999999985</v>
      </c>
      <c r="I21" s="259">
        <v>671001.07000000007</v>
      </c>
      <c r="J21" s="263">
        <v>47615</v>
      </c>
      <c r="K21" s="259">
        <v>515461.5</v>
      </c>
      <c r="L21" s="259">
        <v>99578.8</v>
      </c>
      <c r="M21" s="259">
        <v>631610.10000000009</v>
      </c>
      <c r="N21" s="259">
        <v>350886.07999999996</v>
      </c>
      <c r="O21" s="222">
        <v>123877.75</v>
      </c>
      <c r="P21" s="263">
        <v>149483</v>
      </c>
      <c r="Q21" s="259">
        <v>263758.75</v>
      </c>
      <c r="R21" s="259">
        <v>82980.899999999994</v>
      </c>
      <c r="S21" s="259">
        <v>159006.19</v>
      </c>
      <c r="T21" s="263">
        <v>128351</v>
      </c>
      <c r="U21" s="259">
        <v>149986.06</v>
      </c>
      <c r="V21" s="259">
        <v>240645.2</v>
      </c>
      <c r="W21" s="264">
        <v>198269.46000000002</v>
      </c>
      <c r="X21" s="264">
        <v>227771.38</v>
      </c>
      <c r="Y21" s="264">
        <v>424196.39</v>
      </c>
      <c r="Z21" s="264">
        <v>394310.57</v>
      </c>
      <c r="AA21" s="265">
        <v>150109</v>
      </c>
      <c r="AB21" s="171"/>
      <c r="AC21" s="171"/>
      <c r="AD21" s="171"/>
      <c r="AE21" s="171"/>
      <c r="AF21" s="171"/>
      <c r="AG21" s="171"/>
      <c r="AH21" s="171"/>
      <c r="AI21" s="171"/>
      <c r="AJ21" s="171"/>
      <c r="AK21" s="171"/>
      <c r="AL21" s="171"/>
      <c r="AM21" s="171"/>
    </row>
    <row r="22" spans="1:39" s="7" customFormat="1" ht="40.799999999999997" customHeight="1">
      <c r="A22" s="25" t="s">
        <v>973</v>
      </c>
      <c r="B22" s="222"/>
      <c r="C22" s="222"/>
      <c r="D22" s="222"/>
      <c r="E22" s="222"/>
      <c r="F22" s="222"/>
      <c r="G22" s="222"/>
      <c r="H22" s="222"/>
      <c r="I22" s="222"/>
      <c r="J22" s="222"/>
      <c r="K22" s="222">
        <v>108456</v>
      </c>
      <c r="L22" s="222"/>
      <c r="M22" s="222"/>
      <c r="N22" s="222"/>
      <c r="O22" s="222"/>
      <c r="P22" s="222"/>
      <c r="Q22" s="222"/>
      <c r="R22" s="222"/>
      <c r="S22" s="222"/>
      <c r="T22" s="222"/>
      <c r="U22" s="222"/>
      <c r="V22" s="222"/>
      <c r="W22" s="222"/>
      <c r="X22" s="222"/>
      <c r="Y22" s="222"/>
      <c r="Z22" s="222"/>
      <c r="AA22" s="222"/>
      <c r="AB22" s="19"/>
      <c r="AC22" s="6"/>
      <c r="AD22" s="6"/>
      <c r="AE22" s="6"/>
      <c r="AF22" s="6"/>
      <c r="AG22" s="6"/>
      <c r="AH22" s="6"/>
      <c r="AI22" s="6"/>
      <c r="AJ22" s="6"/>
      <c r="AK22" s="6"/>
      <c r="AL22" s="6"/>
      <c r="AM22" s="6"/>
    </row>
    <row r="23" spans="1:39" s="7" customFormat="1" ht="40.799999999999997" customHeight="1">
      <c r="A23" s="25" t="s">
        <v>972</v>
      </c>
      <c r="B23" s="222">
        <v>5479</v>
      </c>
      <c r="C23" s="222">
        <v>5016</v>
      </c>
      <c r="D23" s="222">
        <v>5601</v>
      </c>
      <c r="E23" s="222">
        <v>62013</v>
      </c>
      <c r="F23" s="222">
        <v>5033</v>
      </c>
      <c r="G23" s="222">
        <f>44343+65693</f>
        <v>110036</v>
      </c>
      <c r="H23" s="222">
        <v>58259</v>
      </c>
      <c r="I23" s="222">
        <v>9015</v>
      </c>
      <c r="J23" s="222">
        <v>5374</v>
      </c>
      <c r="K23" s="222">
        <v>11424</v>
      </c>
      <c r="L23" s="222">
        <v>32053</v>
      </c>
      <c r="M23" s="222">
        <v>7680</v>
      </c>
      <c r="N23" s="222">
        <v>5235</v>
      </c>
      <c r="O23" s="222">
        <v>6032</v>
      </c>
      <c r="P23" s="222">
        <v>4916</v>
      </c>
      <c r="Q23" s="222">
        <v>4867</v>
      </c>
      <c r="R23" s="222">
        <v>31383</v>
      </c>
      <c r="S23" s="222">
        <v>30614</v>
      </c>
      <c r="T23" s="222">
        <v>5468</v>
      </c>
      <c r="U23" s="222">
        <v>5014</v>
      </c>
      <c r="V23" s="222">
        <v>5014</v>
      </c>
      <c r="W23" s="222">
        <v>5344</v>
      </c>
      <c r="X23" s="222">
        <v>21438</v>
      </c>
      <c r="Y23" s="222">
        <v>5040</v>
      </c>
      <c r="Z23" s="222">
        <v>25728</v>
      </c>
      <c r="AA23" s="222">
        <v>28893</v>
      </c>
      <c r="AB23" s="19"/>
      <c r="AC23" s="6"/>
      <c r="AD23" s="6"/>
      <c r="AE23" s="6"/>
      <c r="AF23" s="6"/>
      <c r="AG23" s="6"/>
      <c r="AH23" s="6"/>
      <c r="AI23" s="6"/>
      <c r="AJ23" s="6"/>
      <c r="AK23" s="6"/>
      <c r="AL23" s="6"/>
      <c r="AM23" s="6"/>
    </row>
    <row r="24" spans="1:39" s="7" customFormat="1" ht="40.799999999999997" customHeight="1">
      <c r="A24" s="25" t="s">
        <v>974</v>
      </c>
      <c r="B24" s="222">
        <v>12972</v>
      </c>
      <c r="C24" s="222">
        <v>32564</v>
      </c>
      <c r="D24" s="222">
        <v>110115</v>
      </c>
      <c r="E24" s="222">
        <v>43749</v>
      </c>
      <c r="F24" s="222">
        <v>28730</v>
      </c>
      <c r="G24" s="222">
        <v>156479</v>
      </c>
      <c r="H24" s="222">
        <v>115618</v>
      </c>
      <c r="I24" s="222">
        <v>122052</v>
      </c>
      <c r="J24" s="222">
        <v>95714</v>
      </c>
      <c r="K24" s="222">
        <v>26745</v>
      </c>
      <c r="L24" s="222">
        <v>40399</v>
      </c>
      <c r="M24" s="222">
        <v>16750</v>
      </c>
      <c r="N24" s="222">
        <v>31687</v>
      </c>
      <c r="O24" s="222">
        <v>10494</v>
      </c>
      <c r="P24" s="222">
        <v>16866</v>
      </c>
      <c r="Q24" s="222">
        <v>59129</v>
      </c>
      <c r="R24" s="222">
        <v>42226</v>
      </c>
      <c r="S24" s="222">
        <v>33802</v>
      </c>
      <c r="T24" s="222">
        <v>58855</v>
      </c>
      <c r="U24" s="222">
        <v>20080</v>
      </c>
      <c r="V24" s="222">
        <v>23537</v>
      </c>
      <c r="W24" s="222">
        <v>79809</v>
      </c>
      <c r="X24" s="222">
        <v>22470</v>
      </c>
      <c r="Y24" s="222"/>
      <c r="Z24" s="222">
        <v>63768</v>
      </c>
      <c r="AA24" s="222">
        <v>13808</v>
      </c>
      <c r="AB24" s="33"/>
      <c r="AC24" s="6"/>
      <c r="AD24" s="6"/>
      <c r="AE24" s="6"/>
      <c r="AF24" s="6"/>
      <c r="AG24" s="6"/>
      <c r="AH24" s="6"/>
      <c r="AI24" s="6"/>
      <c r="AJ24" s="6"/>
      <c r="AK24" s="6"/>
      <c r="AL24" s="6"/>
      <c r="AM24" s="6"/>
    </row>
    <row r="25" spans="1:39" s="7" customFormat="1" ht="40.799999999999997" customHeight="1" thickBot="1">
      <c r="A25" s="172" t="s">
        <v>363</v>
      </c>
      <c r="B25" s="266">
        <v>58241</v>
      </c>
      <c r="C25" s="266">
        <v>79330</v>
      </c>
      <c r="D25" s="266">
        <v>168834</v>
      </c>
      <c r="E25" s="266">
        <v>173056</v>
      </c>
      <c r="F25" s="266">
        <v>69326</v>
      </c>
      <c r="G25" s="266">
        <v>279922</v>
      </c>
      <c r="H25" s="266">
        <v>152170</v>
      </c>
      <c r="I25" s="266">
        <v>79663</v>
      </c>
      <c r="J25" s="266">
        <v>30733</v>
      </c>
      <c r="K25" s="266">
        <v>31599</v>
      </c>
      <c r="L25" s="266">
        <v>35219</v>
      </c>
      <c r="M25" s="266">
        <v>34640</v>
      </c>
      <c r="N25" s="266">
        <v>65641</v>
      </c>
      <c r="O25" s="266">
        <v>73091</v>
      </c>
      <c r="P25" s="266">
        <v>73934</v>
      </c>
      <c r="Q25" s="266">
        <v>60986</v>
      </c>
      <c r="R25" s="266">
        <v>68718</v>
      </c>
      <c r="S25" s="266">
        <v>48426</v>
      </c>
      <c r="T25" s="266">
        <v>75392</v>
      </c>
      <c r="U25" s="266">
        <v>71175</v>
      </c>
      <c r="V25" s="266">
        <v>51815</v>
      </c>
      <c r="W25" s="266">
        <v>44766</v>
      </c>
      <c r="X25" s="266">
        <v>66864</v>
      </c>
      <c r="Y25" s="266">
        <v>64628</v>
      </c>
      <c r="Z25" s="266">
        <v>72560</v>
      </c>
      <c r="AA25" s="266">
        <v>79663</v>
      </c>
      <c r="AB25" s="19"/>
      <c r="AC25" s="6"/>
      <c r="AD25" s="6"/>
      <c r="AE25" s="6"/>
      <c r="AF25" s="6"/>
      <c r="AG25" s="6"/>
      <c r="AH25" s="6"/>
      <c r="AI25" s="6"/>
      <c r="AJ25" s="6"/>
      <c r="AK25" s="6"/>
      <c r="AL25" s="6"/>
      <c r="AM25" s="6"/>
    </row>
    <row r="26" spans="1:39" s="7" customFormat="1" ht="40.799999999999997" customHeight="1">
      <c r="A26" s="25" t="s">
        <v>47</v>
      </c>
      <c r="B26" s="222">
        <v>304736</v>
      </c>
      <c r="C26" s="222">
        <v>336913</v>
      </c>
      <c r="D26" s="222">
        <v>597910</v>
      </c>
      <c r="E26" s="222">
        <v>1065151</v>
      </c>
      <c r="F26" s="222">
        <v>940509</v>
      </c>
      <c r="G26" s="222"/>
      <c r="H26" s="222">
        <v>1204736</v>
      </c>
      <c r="I26" s="222">
        <v>797367</v>
      </c>
      <c r="J26" s="222">
        <v>304736</v>
      </c>
      <c r="K26" s="222">
        <v>361156</v>
      </c>
      <c r="L26" s="222">
        <v>304736</v>
      </c>
      <c r="M26" s="222">
        <v>304736</v>
      </c>
      <c r="N26" s="222">
        <v>478587</v>
      </c>
      <c r="O26" s="222">
        <v>304736</v>
      </c>
      <c r="P26" s="222">
        <v>304736</v>
      </c>
      <c r="Q26" s="222">
        <v>1004736</v>
      </c>
      <c r="R26" s="222">
        <v>407406</v>
      </c>
      <c r="S26" s="222">
        <v>304736</v>
      </c>
      <c r="T26" s="222">
        <v>348777</v>
      </c>
      <c r="U26" s="222">
        <v>442825</v>
      </c>
      <c r="V26" s="222">
        <v>330752</v>
      </c>
      <c r="W26" s="222">
        <v>744914</v>
      </c>
      <c r="X26" s="222">
        <v>269062</v>
      </c>
      <c r="Y26" s="222">
        <v>321095</v>
      </c>
      <c r="Z26" s="222">
        <v>411705</v>
      </c>
      <c r="AA26" s="222">
        <v>353247</v>
      </c>
      <c r="AB26" s="19"/>
      <c r="AC26" s="6"/>
      <c r="AD26" s="6"/>
      <c r="AE26" s="6"/>
      <c r="AF26" s="6"/>
      <c r="AG26" s="6"/>
      <c r="AH26" s="6"/>
      <c r="AI26" s="6"/>
      <c r="AJ26" s="6"/>
      <c r="AK26" s="6"/>
      <c r="AL26" s="6"/>
      <c r="AM26" s="6"/>
    </row>
    <row r="27" spans="1:39" s="7" customFormat="1" ht="40.799999999999997" customHeight="1">
      <c r="A27" s="25" t="s">
        <v>48</v>
      </c>
      <c r="B27" s="222"/>
      <c r="C27" s="222"/>
      <c r="D27" s="222"/>
      <c r="E27" s="222">
        <v>30000</v>
      </c>
      <c r="F27" s="222">
        <v>173000</v>
      </c>
      <c r="G27" s="222">
        <v>645400</v>
      </c>
      <c r="H27" s="222"/>
      <c r="I27" s="222"/>
      <c r="J27" s="222"/>
      <c r="K27" s="222"/>
      <c r="L27" s="222"/>
      <c r="M27" s="222"/>
      <c r="N27" s="222">
        <v>20000</v>
      </c>
      <c r="O27" s="222"/>
      <c r="P27" s="222"/>
      <c r="Q27" s="222">
        <v>129000</v>
      </c>
      <c r="R27" s="222"/>
      <c r="S27" s="222"/>
      <c r="T27" s="222"/>
      <c r="U27" s="222"/>
      <c r="V27" s="222"/>
      <c r="W27" s="222"/>
      <c r="X27" s="222"/>
      <c r="Y27" s="222"/>
      <c r="Z27" s="222"/>
      <c r="AA27" s="222"/>
      <c r="AB27" s="19"/>
      <c r="AC27" s="6"/>
      <c r="AD27" s="6"/>
      <c r="AE27" s="6"/>
      <c r="AF27" s="6"/>
      <c r="AG27" s="6"/>
      <c r="AH27" s="6"/>
      <c r="AI27" s="6"/>
      <c r="AJ27" s="6"/>
      <c r="AK27" s="6"/>
      <c r="AL27" s="6"/>
      <c r="AM27" s="6"/>
    </row>
    <row r="28" spans="1:39" s="7" customFormat="1" ht="40.799999999999997" customHeight="1">
      <c r="A28" s="25" t="s">
        <v>944</v>
      </c>
      <c r="B28" s="222">
        <v>0</v>
      </c>
      <c r="C28" s="222">
        <v>69560</v>
      </c>
      <c r="D28" s="222">
        <v>197528</v>
      </c>
      <c r="E28" s="222">
        <v>1289633</v>
      </c>
      <c r="F28" s="222">
        <v>162545</v>
      </c>
      <c r="G28" s="222">
        <v>0</v>
      </c>
      <c r="H28" s="222">
        <v>160404</v>
      </c>
      <c r="I28" s="222">
        <v>650041</v>
      </c>
      <c r="J28" s="222">
        <v>0</v>
      </c>
      <c r="K28" s="222">
        <v>201468</v>
      </c>
      <c r="L28" s="222">
        <v>83577</v>
      </c>
      <c r="M28" s="222">
        <v>145566</v>
      </c>
      <c r="N28" s="222">
        <v>132190</v>
      </c>
      <c r="O28" s="222">
        <v>0</v>
      </c>
      <c r="P28" s="222">
        <v>139604</v>
      </c>
      <c r="Q28" s="222">
        <v>499032</v>
      </c>
      <c r="R28" s="222">
        <v>0</v>
      </c>
      <c r="S28" s="222">
        <v>0</v>
      </c>
      <c r="T28" s="222">
        <f>11554*2</f>
        <v>23108</v>
      </c>
      <c r="U28" s="222">
        <v>257732</v>
      </c>
      <c r="V28" s="222">
        <v>159305</v>
      </c>
      <c r="W28" s="222">
        <v>346117</v>
      </c>
      <c r="X28" s="222">
        <v>169606</v>
      </c>
      <c r="Y28" s="222"/>
      <c r="Z28" s="222"/>
      <c r="AA28" s="222">
        <v>135875</v>
      </c>
      <c r="AB28" s="36"/>
      <c r="AC28" s="6"/>
      <c r="AD28" s="6"/>
      <c r="AE28" s="6"/>
      <c r="AF28" s="6"/>
      <c r="AG28" s="6"/>
      <c r="AH28" s="6"/>
      <c r="AI28" s="6"/>
      <c r="AJ28" s="6"/>
      <c r="AK28" s="6"/>
      <c r="AL28" s="6"/>
      <c r="AM28" s="6"/>
    </row>
    <row r="29" spans="1:39" s="7" customFormat="1" ht="40.799999999999997" customHeight="1">
      <c r="A29" s="25" t="s">
        <v>50</v>
      </c>
      <c r="B29" s="222">
        <v>0</v>
      </c>
      <c r="C29" s="222">
        <v>72194</v>
      </c>
      <c r="D29" s="222">
        <v>100000</v>
      </c>
      <c r="E29" s="222">
        <v>125650</v>
      </c>
      <c r="F29" s="222">
        <v>129700</v>
      </c>
      <c r="G29" s="222">
        <v>40500</v>
      </c>
      <c r="H29" s="222">
        <v>204327</v>
      </c>
      <c r="I29" s="222">
        <v>100000</v>
      </c>
      <c r="J29" s="222">
        <v>90000</v>
      </c>
      <c r="K29" s="222">
        <v>99000</v>
      </c>
      <c r="L29" s="222">
        <v>44280</v>
      </c>
      <c r="M29" s="222">
        <v>56893</v>
      </c>
      <c r="N29" s="222">
        <v>84200</v>
      </c>
      <c r="O29" s="222">
        <v>99000</v>
      </c>
      <c r="P29" s="222">
        <v>0</v>
      </c>
      <c r="Q29" s="222">
        <v>100000</v>
      </c>
      <c r="R29" s="222">
        <v>50000</v>
      </c>
      <c r="S29" s="222">
        <v>100000</v>
      </c>
      <c r="T29" s="222">
        <v>49500</v>
      </c>
      <c r="U29" s="222">
        <v>100000</v>
      </c>
      <c r="V29" s="222">
        <v>150000</v>
      </c>
      <c r="W29" s="222">
        <v>99500</v>
      </c>
      <c r="X29" s="222">
        <v>100000</v>
      </c>
      <c r="Y29" s="222">
        <v>100000</v>
      </c>
      <c r="Z29" s="222">
        <v>83373</v>
      </c>
      <c r="AA29" s="222">
        <v>90000</v>
      </c>
      <c r="AB29" s="19"/>
      <c r="AC29" s="6"/>
      <c r="AD29" s="6"/>
      <c r="AE29" s="6"/>
      <c r="AF29" s="6"/>
      <c r="AG29" s="6"/>
      <c r="AH29" s="6"/>
      <c r="AI29" s="6"/>
      <c r="AJ29" s="6"/>
      <c r="AK29" s="6"/>
      <c r="AL29" s="6"/>
      <c r="AM29" s="6"/>
    </row>
    <row r="30" spans="1:39" s="7" customFormat="1" ht="40.799999999999997" customHeight="1">
      <c r="A30" s="25" t="s">
        <v>971</v>
      </c>
      <c r="B30" s="267">
        <v>85700</v>
      </c>
      <c r="C30" s="268">
        <v>82716.94</v>
      </c>
      <c r="D30" s="267">
        <v>85700</v>
      </c>
      <c r="E30" s="222">
        <v>153698.85</v>
      </c>
      <c r="F30" s="267">
        <v>85700</v>
      </c>
      <c r="G30" s="269">
        <v>418522</v>
      </c>
      <c r="H30" s="269">
        <v>168522.6</v>
      </c>
      <c r="I30" s="269">
        <v>84859.88</v>
      </c>
      <c r="J30" s="222">
        <v>85700</v>
      </c>
      <c r="K30" s="222">
        <v>82497.649999999994</v>
      </c>
      <c r="L30" s="222">
        <v>84752.08</v>
      </c>
      <c r="M30" s="222">
        <v>60000</v>
      </c>
      <c r="N30" s="269">
        <v>84447.19</v>
      </c>
      <c r="O30" s="269">
        <v>85172.28</v>
      </c>
      <c r="P30" s="269">
        <v>81660.05</v>
      </c>
      <c r="Q30" s="269">
        <v>83346.259999999995</v>
      </c>
      <c r="R30" s="222">
        <v>85700</v>
      </c>
      <c r="S30" s="222">
        <v>85700</v>
      </c>
      <c r="T30" s="222">
        <v>85700</v>
      </c>
      <c r="U30" s="222">
        <v>60000</v>
      </c>
      <c r="V30" s="269">
        <v>84451.11</v>
      </c>
      <c r="W30" s="222">
        <v>85700</v>
      </c>
      <c r="X30" s="222">
        <v>85700</v>
      </c>
      <c r="Y30" s="222">
        <v>84930.16</v>
      </c>
      <c r="Z30" s="222">
        <v>83387.06</v>
      </c>
      <c r="AA30" s="222">
        <v>85700</v>
      </c>
      <c r="AB30" s="19"/>
      <c r="AC30" s="6"/>
      <c r="AD30" s="6"/>
      <c r="AE30" s="6"/>
      <c r="AF30" s="6"/>
      <c r="AG30" s="6"/>
      <c r="AH30" s="6"/>
      <c r="AI30" s="6"/>
      <c r="AJ30" s="6"/>
      <c r="AK30" s="6"/>
      <c r="AL30" s="6"/>
      <c r="AM30" s="6"/>
    </row>
    <row r="31" spans="1:39" s="147" customFormat="1" ht="40.799999999999997" customHeight="1">
      <c r="A31" s="98" t="s">
        <v>365</v>
      </c>
      <c r="B31" s="222">
        <v>0</v>
      </c>
      <c r="C31" s="222">
        <v>2075449</v>
      </c>
      <c r="D31" s="222">
        <v>413902.16</v>
      </c>
      <c r="E31" s="222">
        <v>0</v>
      </c>
      <c r="F31" s="222">
        <v>58687</v>
      </c>
      <c r="G31" s="222">
        <v>0</v>
      </c>
      <c r="H31" s="222">
        <v>0</v>
      </c>
      <c r="I31" s="222">
        <v>428060.5</v>
      </c>
      <c r="J31" s="222">
        <v>3329781</v>
      </c>
      <c r="K31" s="222">
        <v>401644.1</v>
      </c>
      <c r="L31" s="222">
        <v>621247</v>
      </c>
      <c r="M31" s="222">
        <v>1221120</v>
      </c>
      <c r="N31" s="222">
        <v>1098365.68</v>
      </c>
      <c r="O31" s="222">
        <v>0</v>
      </c>
      <c r="P31" s="222">
        <v>0</v>
      </c>
      <c r="Q31" s="222">
        <v>278513.59999999998</v>
      </c>
      <c r="R31" s="222">
        <v>531216.85</v>
      </c>
      <c r="S31" s="222">
        <v>2576770.25</v>
      </c>
      <c r="T31" s="222">
        <v>43744.800000000003</v>
      </c>
      <c r="U31" s="222">
        <v>2009176.26</v>
      </c>
      <c r="V31" s="222">
        <v>182237.14</v>
      </c>
      <c r="W31" s="222">
        <v>903559.6</v>
      </c>
      <c r="X31" s="222">
        <v>1105834</v>
      </c>
      <c r="Y31" s="222">
        <v>0</v>
      </c>
      <c r="Z31" s="222">
        <v>0</v>
      </c>
      <c r="AA31" s="222">
        <v>0</v>
      </c>
    </row>
    <row r="32" spans="1:39" ht="40.799999999999997" customHeight="1">
      <c r="A32" s="98" t="s">
        <v>53</v>
      </c>
      <c r="B32" s="222">
        <v>655941</v>
      </c>
      <c r="C32" s="222">
        <v>907049</v>
      </c>
      <c r="D32" s="222">
        <v>1045905</v>
      </c>
      <c r="E32" s="222">
        <v>3773733</v>
      </c>
      <c r="F32" s="222">
        <v>2334828</v>
      </c>
      <c r="G32" s="270">
        <v>11120053</v>
      </c>
      <c r="H32" s="222">
        <v>2507535</v>
      </c>
      <c r="I32" s="222">
        <v>1820042</v>
      </c>
      <c r="J32" s="222">
        <v>1294501</v>
      </c>
      <c r="K32" s="222">
        <v>771216</v>
      </c>
      <c r="L32" s="222">
        <v>715706</v>
      </c>
      <c r="M32" s="222">
        <v>584431</v>
      </c>
      <c r="N32" s="222">
        <v>2461354</v>
      </c>
      <c r="O32" s="222">
        <v>602411</v>
      </c>
      <c r="P32" s="222">
        <v>1546893</v>
      </c>
      <c r="Q32" s="222">
        <v>1528971</v>
      </c>
      <c r="R32" s="222">
        <v>521618</v>
      </c>
      <c r="S32" s="222">
        <v>703630</v>
      </c>
      <c r="T32" s="222">
        <v>927791</v>
      </c>
      <c r="U32" s="222">
        <v>704617</v>
      </c>
      <c r="V32" s="222">
        <v>689501</v>
      </c>
      <c r="W32" s="222">
        <v>1470268</v>
      </c>
      <c r="X32" s="222">
        <v>1319399</v>
      </c>
      <c r="Y32" s="222">
        <v>936922</v>
      </c>
      <c r="Z32" s="222">
        <v>2003976</v>
      </c>
      <c r="AA32" s="222">
        <v>1515191</v>
      </c>
      <c r="AB32" s="36"/>
    </row>
    <row r="33" spans="1:39" ht="54.75" customHeight="1">
      <c r="A33" s="98" t="s">
        <v>954</v>
      </c>
      <c r="B33" s="222">
        <v>189859</v>
      </c>
      <c r="C33" s="222">
        <v>334412</v>
      </c>
      <c r="D33" s="222">
        <v>469128</v>
      </c>
      <c r="E33" s="222">
        <v>1028278</v>
      </c>
      <c r="F33" s="222">
        <v>623700</v>
      </c>
      <c r="G33" s="222">
        <v>1858633</v>
      </c>
      <c r="H33" s="222">
        <v>538157</v>
      </c>
      <c r="I33" s="222">
        <v>809144</v>
      </c>
      <c r="J33" s="222">
        <v>180973</v>
      </c>
      <c r="K33" s="222">
        <v>175146</v>
      </c>
      <c r="L33" s="222">
        <v>139437</v>
      </c>
      <c r="M33" s="222">
        <v>175280</v>
      </c>
      <c r="N33" s="222">
        <v>373735</v>
      </c>
      <c r="O33" s="222">
        <v>90478</v>
      </c>
      <c r="P33" s="222">
        <v>206913</v>
      </c>
      <c r="Q33" s="222">
        <v>405673</v>
      </c>
      <c r="R33" s="222">
        <v>234373</v>
      </c>
      <c r="S33" s="222">
        <v>84838</v>
      </c>
      <c r="T33" s="222">
        <v>115842</v>
      </c>
      <c r="U33" s="222">
        <v>106361</v>
      </c>
      <c r="V33" s="222">
        <v>192011.98</v>
      </c>
      <c r="W33" s="222">
        <v>250564</v>
      </c>
      <c r="X33" s="222">
        <v>275758</v>
      </c>
      <c r="Y33" s="222">
        <v>189549</v>
      </c>
      <c r="Z33" s="222">
        <v>282158</v>
      </c>
      <c r="AA33" s="222">
        <v>348443</v>
      </c>
      <c r="AB33" s="36"/>
    </row>
    <row r="34" spans="1:39" s="7" customFormat="1" ht="40.799999999999997" customHeight="1">
      <c r="A34" s="25" t="s">
        <v>54</v>
      </c>
      <c r="B34" s="222"/>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19"/>
      <c r="AC34" s="6"/>
      <c r="AD34" s="6"/>
      <c r="AE34" s="6"/>
      <c r="AF34" s="6"/>
      <c r="AG34" s="6"/>
      <c r="AH34" s="6"/>
      <c r="AI34" s="6"/>
      <c r="AJ34" s="6"/>
      <c r="AK34" s="6"/>
      <c r="AL34" s="6"/>
      <c r="AM34" s="6"/>
    </row>
    <row r="35" spans="1:39" s="7" customFormat="1" ht="40.799999999999997" customHeight="1">
      <c r="A35" s="25" t="s">
        <v>965</v>
      </c>
      <c r="B35" s="222"/>
      <c r="C35" s="222"/>
      <c r="D35" s="222">
        <v>100000</v>
      </c>
      <c r="E35" s="222">
        <v>56710</v>
      </c>
      <c r="F35" s="222">
        <v>300000</v>
      </c>
      <c r="G35" s="222">
        <v>200109</v>
      </c>
      <c r="H35" s="222">
        <v>104298</v>
      </c>
      <c r="I35" s="222"/>
      <c r="J35" s="222"/>
      <c r="K35" s="222"/>
      <c r="L35" s="222"/>
      <c r="M35" s="222"/>
      <c r="N35" s="222">
        <v>152084</v>
      </c>
      <c r="O35" s="222"/>
      <c r="P35" s="222"/>
      <c r="Q35" s="222">
        <v>100000</v>
      </c>
      <c r="R35" s="222"/>
      <c r="S35" s="222">
        <v>30195</v>
      </c>
      <c r="T35" s="222"/>
      <c r="U35" s="222">
        <v>107038</v>
      </c>
      <c r="V35" s="222">
        <v>86387</v>
      </c>
      <c r="W35" s="222"/>
      <c r="X35" s="222">
        <v>97772</v>
      </c>
      <c r="Y35" s="222"/>
      <c r="Z35" s="222">
        <v>56634</v>
      </c>
      <c r="AA35" s="222"/>
      <c r="AB35" s="19"/>
      <c r="AC35" s="6"/>
      <c r="AD35" s="6"/>
      <c r="AE35" s="6"/>
      <c r="AF35" s="6"/>
      <c r="AG35" s="6"/>
      <c r="AH35" s="6"/>
      <c r="AI35" s="6"/>
      <c r="AJ35" s="6"/>
      <c r="AK35" s="6"/>
      <c r="AL35" s="6"/>
      <c r="AM35" s="6"/>
    </row>
    <row r="36" spans="1:39" s="7" customFormat="1" ht="40.799999999999997" customHeight="1">
      <c r="A36" s="25" t="s">
        <v>966</v>
      </c>
      <c r="B36" s="222"/>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19"/>
      <c r="AC36" s="6"/>
      <c r="AD36" s="6"/>
      <c r="AE36" s="6"/>
      <c r="AF36" s="6"/>
      <c r="AG36" s="6"/>
      <c r="AH36" s="6"/>
      <c r="AI36" s="6"/>
      <c r="AJ36" s="6"/>
      <c r="AK36" s="6"/>
      <c r="AL36" s="6"/>
      <c r="AM36" s="6"/>
    </row>
    <row r="37" spans="1:39" s="7" customFormat="1" ht="40.799999999999997" customHeight="1">
      <c r="A37" s="25" t="s">
        <v>58</v>
      </c>
      <c r="B37" s="222">
        <v>27000</v>
      </c>
      <c r="C37" s="222">
        <v>31000</v>
      </c>
      <c r="D37" s="222">
        <v>63000</v>
      </c>
      <c r="E37" s="222">
        <v>158000</v>
      </c>
      <c r="F37" s="222">
        <v>63000</v>
      </c>
      <c r="G37" s="222">
        <v>145000</v>
      </c>
      <c r="H37" s="222">
        <v>65000</v>
      </c>
      <c r="I37" s="222">
        <v>53000</v>
      </c>
      <c r="J37" s="222">
        <v>72000</v>
      </c>
      <c r="K37" s="222">
        <v>40000</v>
      </c>
      <c r="L37" s="222">
        <v>34000</v>
      </c>
      <c r="M37" s="222">
        <v>23000</v>
      </c>
      <c r="N37" s="222">
        <v>80000</v>
      </c>
      <c r="O37" s="222">
        <v>33000</v>
      </c>
      <c r="P37" s="222">
        <v>42000</v>
      </c>
      <c r="Q37" s="222">
        <v>44000</v>
      </c>
      <c r="R37" s="222">
        <v>67000</v>
      </c>
      <c r="S37" s="222">
        <v>29000</v>
      </c>
      <c r="T37" s="222">
        <v>34000</v>
      </c>
      <c r="U37" s="222">
        <v>37000</v>
      </c>
      <c r="V37" s="222">
        <v>31000</v>
      </c>
      <c r="W37" s="222">
        <v>109000</v>
      </c>
      <c r="X37" s="222">
        <v>28000</v>
      </c>
      <c r="Y37" s="222">
        <v>45000</v>
      </c>
      <c r="Z37" s="222">
        <v>50000</v>
      </c>
      <c r="AA37" s="222">
        <v>55000</v>
      </c>
      <c r="AB37" s="19"/>
      <c r="AC37" s="6"/>
      <c r="AD37" s="6"/>
      <c r="AE37" s="6"/>
      <c r="AF37" s="6"/>
      <c r="AG37" s="6"/>
      <c r="AH37" s="6"/>
      <c r="AI37" s="6"/>
      <c r="AJ37" s="6"/>
      <c r="AK37" s="6"/>
      <c r="AL37" s="6"/>
      <c r="AM37" s="6"/>
    </row>
    <row r="38" spans="1:39" s="147" customFormat="1" ht="40.799999999999997" customHeight="1">
      <c r="A38" s="98" t="s">
        <v>59</v>
      </c>
      <c r="B38" s="22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8"/>
      <c r="AC38" s="187"/>
      <c r="AD38" s="187"/>
      <c r="AE38" s="187"/>
      <c r="AF38" s="187"/>
      <c r="AG38" s="187"/>
      <c r="AH38" s="187"/>
      <c r="AI38" s="187"/>
      <c r="AJ38" s="187"/>
      <c r="AK38" s="187"/>
      <c r="AL38" s="187"/>
      <c r="AM38" s="187"/>
    </row>
    <row r="39" spans="1:39" s="147" customFormat="1" ht="40.799999999999997" customHeight="1">
      <c r="A39" s="98" t="s">
        <v>970</v>
      </c>
      <c r="B39" s="258">
        <v>275000</v>
      </c>
      <c r="C39" s="258">
        <v>485000</v>
      </c>
      <c r="D39" s="258">
        <v>350000</v>
      </c>
      <c r="E39" s="258">
        <v>445000</v>
      </c>
      <c r="F39" s="258">
        <v>265000</v>
      </c>
      <c r="G39" s="258">
        <v>500000</v>
      </c>
      <c r="H39" s="258"/>
      <c r="I39" s="258">
        <v>500000</v>
      </c>
      <c r="J39" s="258"/>
      <c r="K39" s="258">
        <v>450000</v>
      </c>
      <c r="L39" s="258">
        <v>175000</v>
      </c>
      <c r="M39" s="258">
        <v>485000</v>
      </c>
      <c r="N39" s="258">
        <v>160000</v>
      </c>
      <c r="O39" s="258">
        <v>165000</v>
      </c>
      <c r="P39" s="258"/>
      <c r="Q39" s="258">
        <v>225000</v>
      </c>
      <c r="R39" s="258">
        <v>410000</v>
      </c>
      <c r="S39" s="258">
        <v>500000</v>
      </c>
      <c r="T39" s="258">
        <v>300000</v>
      </c>
      <c r="U39" s="258"/>
      <c r="V39" s="258">
        <v>125000</v>
      </c>
      <c r="W39" s="258">
        <v>500000</v>
      </c>
      <c r="X39" s="258">
        <v>500000</v>
      </c>
      <c r="Y39" s="258">
        <v>300000</v>
      </c>
      <c r="Z39" s="258">
        <v>500000</v>
      </c>
      <c r="AA39" s="258"/>
      <c r="AB39" s="28"/>
      <c r="AC39" s="187"/>
      <c r="AD39" s="187"/>
      <c r="AE39" s="187"/>
      <c r="AF39" s="187"/>
      <c r="AG39" s="187"/>
      <c r="AH39" s="187"/>
      <c r="AI39" s="187"/>
      <c r="AJ39" s="187"/>
      <c r="AK39" s="187"/>
      <c r="AL39" s="187"/>
      <c r="AM39" s="187"/>
    </row>
    <row r="40" spans="1:39" s="7" customFormat="1" ht="40.799999999999997" customHeight="1">
      <c r="A40" s="25" t="s">
        <v>60</v>
      </c>
      <c r="B40" s="222">
        <v>130075</v>
      </c>
      <c r="C40" s="222">
        <v>130075</v>
      </c>
      <c r="D40" s="222">
        <v>130075</v>
      </c>
      <c r="E40" s="222">
        <v>133085</v>
      </c>
      <c r="F40" s="222">
        <v>139535</v>
      </c>
      <c r="G40" s="222">
        <v>747662.5</v>
      </c>
      <c r="H40" s="222">
        <v>143190</v>
      </c>
      <c r="I40" s="222">
        <v>130075</v>
      </c>
      <c r="J40" s="222">
        <v>130075</v>
      </c>
      <c r="K40" s="222">
        <v>130075</v>
      </c>
      <c r="L40" s="222">
        <v>69575</v>
      </c>
      <c r="M40" s="222">
        <v>130075</v>
      </c>
      <c r="N40" s="222">
        <v>157595</v>
      </c>
      <c r="O40" s="222">
        <v>130075</v>
      </c>
      <c r="P40" s="222">
        <v>130075</v>
      </c>
      <c r="Q40" s="222">
        <v>130075</v>
      </c>
      <c r="R40" s="222">
        <v>130075</v>
      </c>
      <c r="S40" s="222">
        <v>130075</v>
      </c>
      <c r="T40" s="222">
        <v>130075</v>
      </c>
      <c r="U40" s="222">
        <v>130075</v>
      </c>
      <c r="V40" s="222">
        <v>130075</v>
      </c>
      <c r="W40" s="222">
        <v>168130</v>
      </c>
      <c r="X40" s="222">
        <v>130075</v>
      </c>
      <c r="Y40" s="222">
        <v>130075</v>
      </c>
      <c r="Z40" s="222">
        <v>130075</v>
      </c>
      <c r="AA40" s="222">
        <v>138460</v>
      </c>
      <c r="AB40" s="19"/>
      <c r="AC40" s="6"/>
      <c r="AD40" s="6"/>
      <c r="AE40" s="6"/>
      <c r="AF40" s="6"/>
      <c r="AG40" s="6"/>
      <c r="AH40" s="6"/>
      <c r="AI40" s="6"/>
      <c r="AJ40" s="6"/>
      <c r="AK40" s="6"/>
      <c r="AL40" s="6"/>
      <c r="AM40" s="6"/>
    </row>
    <row r="41" spans="1:39" s="7" customFormat="1" ht="40.799999999999997" customHeight="1">
      <c r="A41" s="25" t="s">
        <v>962</v>
      </c>
      <c r="B41" s="222">
        <v>16773</v>
      </c>
      <c r="C41" s="222">
        <v>21316</v>
      </c>
      <c r="D41" s="222">
        <v>53681</v>
      </c>
      <c r="E41" s="222">
        <v>78714</v>
      </c>
      <c r="F41" s="222">
        <v>62873</v>
      </c>
      <c r="G41" s="222">
        <v>199609</v>
      </c>
      <c r="H41" s="222">
        <v>53881</v>
      </c>
      <c r="I41" s="222">
        <v>82927</v>
      </c>
      <c r="J41" s="222">
        <v>19021</v>
      </c>
      <c r="K41" s="222">
        <v>21281</v>
      </c>
      <c r="L41" s="222">
        <v>15796</v>
      </c>
      <c r="M41" s="222">
        <v>21328</v>
      </c>
      <c r="N41" s="222">
        <v>33591</v>
      </c>
      <c r="O41" s="222">
        <v>11559</v>
      </c>
      <c r="P41" s="222">
        <v>29048</v>
      </c>
      <c r="Q41" s="222">
        <v>43807</v>
      </c>
      <c r="R41" s="222">
        <v>24870</v>
      </c>
      <c r="S41" s="222">
        <v>11430</v>
      </c>
      <c r="T41" s="222">
        <v>13795</v>
      </c>
      <c r="U41" s="222">
        <v>14831</v>
      </c>
      <c r="V41" s="222">
        <v>20374</v>
      </c>
      <c r="W41" s="222">
        <v>20457</v>
      </c>
      <c r="X41" s="222">
        <v>25976</v>
      </c>
      <c r="Y41" s="222">
        <v>23740</v>
      </c>
      <c r="Z41" s="222">
        <v>43921</v>
      </c>
      <c r="AA41" s="222">
        <v>29401</v>
      </c>
      <c r="AB41" s="19"/>
      <c r="AC41" s="6"/>
      <c r="AD41" s="6"/>
      <c r="AE41" s="6"/>
      <c r="AF41" s="6"/>
      <c r="AG41" s="6"/>
      <c r="AH41" s="6"/>
      <c r="AI41" s="6"/>
      <c r="AJ41" s="6"/>
      <c r="AK41" s="6"/>
      <c r="AL41" s="6"/>
      <c r="AM41" s="6"/>
    </row>
    <row r="42" spans="1:39" s="7" customFormat="1" ht="40.799999999999997" customHeight="1">
      <c r="A42" s="25" t="s">
        <v>62</v>
      </c>
      <c r="B42" s="222"/>
      <c r="C42" s="222"/>
      <c r="D42" s="222"/>
      <c r="E42" s="222">
        <v>33568.559999999998</v>
      </c>
      <c r="F42" s="222"/>
      <c r="G42" s="222">
        <v>60000</v>
      </c>
      <c r="H42" s="222"/>
      <c r="I42" s="222"/>
      <c r="J42" s="222"/>
      <c r="K42" s="222">
        <v>7955.34</v>
      </c>
      <c r="L42" s="222"/>
      <c r="M42" s="222"/>
      <c r="N42" s="222"/>
      <c r="O42" s="222"/>
      <c r="P42" s="222"/>
      <c r="Q42" s="222"/>
      <c r="R42" s="222"/>
      <c r="S42" s="222"/>
      <c r="T42" s="222"/>
      <c r="U42" s="222"/>
      <c r="V42" s="222"/>
      <c r="W42" s="222"/>
      <c r="X42" s="222"/>
      <c r="Y42" s="222"/>
      <c r="Z42" s="222"/>
      <c r="AA42" s="222"/>
      <c r="AB42" s="39"/>
      <c r="AC42" s="6"/>
      <c r="AD42" s="6"/>
      <c r="AE42" s="6"/>
      <c r="AF42" s="6"/>
      <c r="AG42" s="6"/>
      <c r="AH42" s="6"/>
      <c r="AI42" s="6"/>
      <c r="AJ42" s="6"/>
      <c r="AK42" s="6"/>
      <c r="AL42" s="6"/>
      <c r="AM42" s="6"/>
    </row>
    <row r="43" spans="1:39" s="7" customFormat="1" ht="40.799999999999997" customHeight="1">
      <c r="A43" s="173" t="s">
        <v>981</v>
      </c>
      <c r="B43" s="222"/>
      <c r="C43" s="222"/>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46"/>
      <c r="AC43" s="6"/>
      <c r="AD43" s="6"/>
      <c r="AE43" s="6"/>
      <c r="AF43" s="6"/>
      <c r="AG43" s="6"/>
      <c r="AH43" s="6"/>
      <c r="AI43" s="6"/>
      <c r="AJ43" s="6"/>
      <c r="AK43" s="6"/>
      <c r="AL43" s="6"/>
      <c r="AM43" s="6"/>
    </row>
    <row r="44" spans="1:39" s="7" customFormat="1" ht="40.799999999999997" customHeight="1">
      <c r="A44" s="25" t="s">
        <v>958</v>
      </c>
      <c r="B44" s="222"/>
      <c r="C44" s="222"/>
      <c r="D44" s="222"/>
      <c r="E44" s="222">
        <v>1407152</v>
      </c>
      <c r="F44" s="222">
        <v>630396</v>
      </c>
      <c r="G44" s="222"/>
      <c r="H44" s="222">
        <v>3213304</v>
      </c>
      <c r="I44" s="222"/>
      <c r="J44" s="222"/>
      <c r="K44" s="222"/>
      <c r="L44" s="222"/>
      <c r="M44" s="222"/>
      <c r="N44" s="222"/>
      <c r="O44" s="222"/>
      <c r="P44" s="222"/>
      <c r="Q44" s="222">
        <v>710578</v>
      </c>
      <c r="R44" s="222"/>
      <c r="S44" s="222"/>
      <c r="T44" s="222"/>
      <c r="U44" s="222"/>
      <c r="V44" s="222"/>
      <c r="W44" s="222"/>
      <c r="X44" s="222"/>
      <c r="Y44" s="222"/>
      <c r="Z44" s="222"/>
      <c r="AA44" s="222"/>
      <c r="AB44" s="39"/>
      <c r="AC44" s="6"/>
      <c r="AD44" s="6"/>
      <c r="AE44" s="6"/>
      <c r="AF44" s="6"/>
      <c r="AG44" s="6"/>
      <c r="AH44" s="6"/>
      <c r="AI44" s="6"/>
      <c r="AJ44" s="6"/>
      <c r="AK44" s="6"/>
      <c r="AL44" s="6"/>
      <c r="AM44" s="6"/>
    </row>
    <row r="45" spans="1:39" s="7" customFormat="1" ht="40.799999999999997" customHeight="1">
      <c r="A45" s="25" t="s">
        <v>959</v>
      </c>
      <c r="B45" s="222"/>
      <c r="C45" s="222"/>
      <c r="D45" s="222"/>
      <c r="E45" s="222"/>
      <c r="F45" s="222">
        <v>210268</v>
      </c>
      <c r="G45" s="222"/>
      <c r="H45" s="222">
        <v>2762250</v>
      </c>
      <c r="I45" s="222"/>
      <c r="J45" s="222"/>
      <c r="K45" s="222"/>
      <c r="L45" s="222"/>
      <c r="M45" s="222"/>
      <c r="N45" s="222"/>
      <c r="O45" s="222"/>
      <c r="P45" s="222"/>
      <c r="Q45" s="222"/>
      <c r="R45" s="222"/>
      <c r="S45" s="222"/>
      <c r="T45" s="222"/>
      <c r="U45" s="222"/>
      <c r="V45" s="222"/>
      <c r="W45" s="222"/>
      <c r="X45" s="222"/>
      <c r="Y45" s="222"/>
      <c r="Z45" s="222"/>
      <c r="AA45" s="222"/>
      <c r="AB45" s="39"/>
      <c r="AC45" s="6"/>
      <c r="AD45" s="6"/>
      <c r="AE45" s="6"/>
      <c r="AF45" s="6"/>
      <c r="AG45" s="6"/>
      <c r="AH45" s="6"/>
      <c r="AI45" s="6"/>
      <c r="AJ45" s="6"/>
      <c r="AK45" s="6"/>
      <c r="AL45" s="6"/>
      <c r="AM45" s="6"/>
    </row>
    <row r="46" spans="1:39" s="7" customFormat="1" ht="40.799999999999997" customHeight="1">
      <c r="A46" s="25" t="s">
        <v>357</v>
      </c>
      <c r="B46" s="222"/>
      <c r="C46" s="222"/>
      <c r="D46" s="222"/>
      <c r="E46" s="222">
        <v>273378</v>
      </c>
      <c r="F46" s="222"/>
      <c r="G46" s="222"/>
      <c r="H46" s="222">
        <v>130577</v>
      </c>
      <c r="I46" s="222"/>
      <c r="J46" s="222"/>
      <c r="K46" s="222"/>
      <c r="L46" s="222"/>
      <c r="M46" s="222"/>
      <c r="N46" s="222"/>
      <c r="O46" s="222"/>
      <c r="P46" s="222"/>
      <c r="Q46" s="222">
        <v>235150</v>
      </c>
      <c r="R46" s="222"/>
      <c r="S46" s="222"/>
      <c r="T46" s="222"/>
      <c r="U46" s="222"/>
      <c r="V46" s="222"/>
      <c r="W46" s="222"/>
      <c r="X46" s="222"/>
      <c r="Y46" s="222"/>
      <c r="Z46" s="222"/>
      <c r="AA46" s="222"/>
      <c r="AB46" s="39"/>
      <c r="AC46" s="6"/>
      <c r="AD46" s="6"/>
      <c r="AE46" s="6"/>
      <c r="AF46" s="6"/>
      <c r="AG46" s="6"/>
      <c r="AH46" s="6"/>
      <c r="AI46" s="6"/>
      <c r="AJ46" s="6"/>
      <c r="AK46" s="6"/>
      <c r="AL46" s="6"/>
      <c r="AM46" s="6"/>
    </row>
    <row r="47" spans="1:39" s="7" customFormat="1" ht="40.799999999999997" customHeight="1">
      <c r="A47" s="25" t="s">
        <v>957</v>
      </c>
      <c r="B47" s="222"/>
      <c r="C47" s="222"/>
      <c r="D47" s="222"/>
      <c r="E47" s="222">
        <f>80000+145248</f>
        <v>225248</v>
      </c>
      <c r="F47" s="222"/>
      <c r="G47" s="222"/>
      <c r="H47" s="222"/>
      <c r="I47" s="222"/>
      <c r="J47" s="222"/>
      <c r="K47" s="222"/>
      <c r="L47" s="222"/>
      <c r="M47" s="222"/>
      <c r="N47" s="222"/>
      <c r="O47" s="222"/>
      <c r="P47" s="222"/>
      <c r="Q47" s="222"/>
      <c r="R47" s="222"/>
      <c r="S47" s="222"/>
      <c r="T47" s="222"/>
      <c r="U47" s="222"/>
      <c r="V47" s="222"/>
      <c r="W47" s="222"/>
      <c r="X47" s="222"/>
      <c r="Y47" s="222"/>
      <c r="Z47" s="222"/>
      <c r="AA47" s="222"/>
      <c r="AB47" s="39"/>
      <c r="AC47" s="6"/>
      <c r="AD47" s="6"/>
      <c r="AE47" s="6"/>
      <c r="AF47" s="6"/>
      <c r="AG47" s="6"/>
      <c r="AH47" s="6"/>
      <c r="AI47" s="6"/>
      <c r="AJ47" s="6"/>
      <c r="AK47" s="6"/>
      <c r="AL47" s="6"/>
      <c r="AM47" s="6"/>
    </row>
    <row r="48" spans="1:39" s="7" customFormat="1" ht="40.799999999999997" customHeight="1">
      <c r="A48" s="25" t="s">
        <v>964</v>
      </c>
      <c r="B48" s="222"/>
      <c r="C48" s="222"/>
      <c r="D48" s="222"/>
      <c r="E48" s="222">
        <v>132882</v>
      </c>
      <c r="F48" s="222">
        <v>717220</v>
      </c>
      <c r="G48" s="222"/>
      <c r="H48" s="222">
        <v>2324661</v>
      </c>
      <c r="I48" s="222"/>
      <c r="J48" s="222"/>
      <c r="K48" s="222"/>
      <c r="L48" s="222"/>
      <c r="M48" s="222"/>
      <c r="N48" s="222"/>
      <c r="O48" s="222"/>
      <c r="P48" s="222"/>
      <c r="Q48" s="222">
        <v>554443</v>
      </c>
      <c r="R48" s="222"/>
      <c r="S48" s="222"/>
      <c r="T48" s="222"/>
      <c r="U48" s="222"/>
      <c r="V48" s="222"/>
      <c r="W48" s="222"/>
      <c r="X48" s="222"/>
      <c r="Y48" s="222"/>
      <c r="Z48" s="222"/>
      <c r="AA48" s="222"/>
      <c r="AB48" s="39"/>
      <c r="AC48" s="6"/>
      <c r="AD48" s="6"/>
      <c r="AE48" s="6"/>
      <c r="AF48" s="6"/>
      <c r="AG48" s="6"/>
      <c r="AH48" s="6"/>
      <c r="AI48" s="6"/>
      <c r="AJ48" s="6"/>
      <c r="AK48" s="6"/>
      <c r="AL48" s="6"/>
      <c r="AM48" s="6"/>
    </row>
    <row r="49" spans="1:39" s="176" customFormat="1" ht="40.799999999999997" customHeight="1">
      <c r="A49" s="25" t="s">
        <v>364</v>
      </c>
      <c r="B49" s="222"/>
      <c r="C49" s="222"/>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174"/>
      <c r="AC49" s="175"/>
      <c r="AD49" s="175"/>
      <c r="AE49" s="175"/>
      <c r="AF49" s="175"/>
      <c r="AG49" s="175"/>
      <c r="AH49" s="175"/>
      <c r="AI49" s="175"/>
      <c r="AJ49" s="175"/>
      <c r="AK49" s="175"/>
      <c r="AL49" s="175"/>
      <c r="AM49" s="175"/>
    </row>
    <row r="50" spans="1:39" s="176" customFormat="1" ht="40.799999999999997" customHeight="1">
      <c r="A50" s="25" t="s">
        <v>975</v>
      </c>
      <c r="B50" s="222">
        <v>56099</v>
      </c>
      <c r="C50" s="222">
        <v>63241</v>
      </c>
      <c r="D50" s="222">
        <v>59739</v>
      </c>
      <c r="E50" s="222">
        <v>165575</v>
      </c>
      <c r="F50" s="222">
        <v>64399</v>
      </c>
      <c r="G50" s="222">
        <v>287030</v>
      </c>
      <c r="H50" s="222">
        <v>123374</v>
      </c>
      <c r="I50" s="222">
        <v>74948</v>
      </c>
      <c r="J50" s="222">
        <v>65757</v>
      </c>
      <c r="K50" s="222">
        <v>61142</v>
      </c>
      <c r="L50" s="222">
        <v>58692</v>
      </c>
      <c r="M50" s="222">
        <v>55140</v>
      </c>
      <c r="N50" s="222">
        <v>68393</v>
      </c>
      <c r="O50" s="222">
        <v>54980</v>
      </c>
      <c r="P50" s="222">
        <v>63850</v>
      </c>
      <c r="Q50" s="222">
        <v>63832</v>
      </c>
      <c r="R50" s="222">
        <v>64367</v>
      </c>
      <c r="S50" s="222">
        <v>60865</v>
      </c>
      <c r="T50" s="222">
        <v>57650</v>
      </c>
      <c r="U50" s="222">
        <v>58509</v>
      </c>
      <c r="V50" s="222">
        <v>57759</v>
      </c>
      <c r="W50" s="222">
        <v>65954</v>
      </c>
      <c r="X50" s="222">
        <v>64433</v>
      </c>
      <c r="Y50" s="222">
        <v>57944</v>
      </c>
      <c r="Z50" s="222">
        <v>65449</v>
      </c>
      <c r="AA50" s="222">
        <v>60877</v>
      </c>
      <c r="AB50" s="174"/>
      <c r="AC50" s="175"/>
      <c r="AD50" s="175"/>
      <c r="AE50" s="175"/>
      <c r="AF50" s="175"/>
      <c r="AG50" s="175"/>
      <c r="AH50" s="175"/>
      <c r="AI50" s="175"/>
      <c r="AJ50" s="175"/>
      <c r="AK50" s="175"/>
      <c r="AL50" s="175"/>
      <c r="AM50" s="175"/>
    </row>
    <row r="51" spans="1:39" s="176" customFormat="1" ht="40.799999999999997" customHeight="1">
      <c r="A51" s="25" t="s">
        <v>980</v>
      </c>
      <c r="B51" s="222">
        <v>1520.71</v>
      </c>
      <c r="C51" s="222">
        <v>2670</v>
      </c>
      <c r="D51" s="222">
        <v>14140</v>
      </c>
      <c r="E51" s="222">
        <v>10434.65</v>
      </c>
      <c r="F51" s="222">
        <v>9060.25</v>
      </c>
      <c r="G51" s="222">
        <v>15524.24</v>
      </c>
      <c r="H51" s="222">
        <v>4431.68</v>
      </c>
      <c r="I51" s="222">
        <v>11351</v>
      </c>
      <c r="J51" s="222">
        <v>3021</v>
      </c>
      <c r="K51" s="222">
        <v>1356.08</v>
      </c>
      <c r="L51" s="222">
        <v>855</v>
      </c>
      <c r="M51" s="222">
        <v>1676.75</v>
      </c>
      <c r="N51" s="222">
        <v>1134</v>
      </c>
      <c r="O51" s="222">
        <v>1650</v>
      </c>
      <c r="P51" s="222">
        <v>3958.5</v>
      </c>
      <c r="Q51" s="222">
        <v>5730.5</v>
      </c>
      <c r="R51" s="222">
        <v>2036</v>
      </c>
      <c r="S51" s="222">
        <v>3156.7</v>
      </c>
      <c r="T51" s="222">
        <v>2135.1</v>
      </c>
      <c r="U51" s="222">
        <v>4095</v>
      </c>
      <c r="V51" s="222">
        <v>1610</v>
      </c>
      <c r="W51" s="222">
        <v>2050</v>
      </c>
      <c r="X51" s="222">
        <v>4949</v>
      </c>
      <c r="Y51" s="222">
        <v>1125</v>
      </c>
      <c r="Z51" s="222">
        <v>2626.95</v>
      </c>
      <c r="AA51" s="222">
        <v>4280</v>
      </c>
      <c r="AB51" s="174"/>
      <c r="AC51" s="175"/>
      <c r="AD51" s="175"/>
      <c r="AE51" s="175"/>
      <c r="AF51" s="175"/>
      <c r="AG51" s="175"/>
      <c r="AH51" s="175"/>
      <c r="AI51" s="175"/>
      <c r="AJ51" s="175"/>
      <c r="AK51" s="175"/>
      <c r="AL51" s="175"/>
      <c r="AM51" s="175"/>
    </row>
    <row r="52" spans="1:39" s="176" customFormat="1" ht="40.799999999999997" customHeight="1">
      <c r="A52" s="25" t="s">
        <v>977</v>
      </c>
      <c r="B52" s="222"/>
      <c r="C52" s="222"/>
      <c r="D52" s="222">
        <v>24243.9</v>
      </c>
      <c r="E52" s="222">
        <v>58599</v>
      </c>
      <c r="F52" s="222">
        <v>13366.7</v>
      </c>
      <c r="G52" s="222">
        <v>92150</v>
      </c>
      <c r="H52" s="222">
        <v>16124.3</v>
      </c>
      <c r="I52" s="222">
        <v>4442.8</v>
      </c>
      <c r="J52" s="222">
        <v>16852</v>
      </c>
      <c r="K52" s="222">
        <v>4059.8</v>
      </c>
      <c r="L52" s="222">
        <v>16966.900000000001</v>
      </c>
      <c r="M52" s="222">
        <v>3753.4</v>
      </c>
      <c r="N52" s="222">
        <v>12102.8</v>
      </c>
      <c r="O52" s="222">
        <v>21562.9</v>
      </c>
      <c r="P52" s="222">
        <v>8043</v>
      </c>
      <c r="Q52" s="222">
        <v>12102.8</v>
      </c>
      <c r="R52" s="222">
        <v>1417.1</v>
      </c>
      <c r="S52" s="222"/>
      <c r="T52" s="222">
        <v>10838.9</v>
      </c>
      <c r="U52" s="222">
        <v>12600.7</v>
      </c>
      <c r="V52" s="222">
        <v>4136.3999999999996</v>
      </c>
      <c r="W52" s="222">
        <v>4136.3999999999996</v>
      </c>
      <c r="X52" s="222">
        <v>18613.8</v>
      </c>
      <c r="Y52" s="222">
        <v>10111.200000000001</v>
      </c>
      <c r="Z52" s="222">
        <v>3983.2</v>
      </c>
      <c r="AA52" s="222">
        <v>12792.2</v>
      </c>
      <c r="AB52" s="174"/>
      <c r="AC52" s="175"/>
      <c r="AD52" s="175"/>
      <c r="AE52" s="175"/>
      <c r="AF52" s="175"/>
      <c r="AG52" s="175"/>
      <c r="AH52" s="175"/>
      <c r="AI52" s="175"/>
      <c r="AJ52" s="175"/>
      <c r="AK52" s="175"/>
      <c r="AL52" s="175"/>
      <c r="AM52" s="175"/>
    </row>
    <row r="53" spans="1:39" s="7" customFormat="1" ht="40.799999999999997" customHeight="1">
      <c r="A53" s="25" t="s">
        <v>968</v>
      </c>
      <c r="B53" s="271">
        <f>SUM(B4:B52)</f>
        <v>7426231.9000000004</v>
      </c>
      <c r="C53" s="271">
        <f t="shared" ref="C53:AA53" si="0">SUM(C4:C52)</f>
        <v>6653594.3599999994</v>
      </c>
      <c r="D53" s="271">
        <f t="shared" si="0"/>
        <v>9167222.7100000009</v>
      </c>
      <c r="E53" s="271">
        <f t="shared" si="0"/>
        <v>20040383.979999997</v>
      </c>
      <c r="F53" s="271">
        <f t="shared" si="0"/>
        <v>15433535.869999999</v>
      </c>
      <c r="G53" s="271">
        <f t="shared" si="0"/>
        <v>44308706.740000002</v>
      </c>
      <c r="H53" s="271">
        <f t="shared" si="0"/>
        <v>32086354.080000002</v>
      </c>
      <c r="I53" s="271">
        <f t="shared" si="0"/>
        <v>13378405.280000001</v>
      </c>
      <c r="J53" s="271">
        <f t="shared" si="0"/>
        <v>7284433</v>
      </c>
      <c r="K53" s="271">
        <f t="shared" si="0"/>
        <v>5423708.2999999998</v>
      </c>
      <c r="L53" s="271">
        <f t="shared" si="0"/>
        <v>4116979.2399999998</v>
      </c>
      <c r="M53" s="271">
        <f t="shared" si="0"/>
        <v>7958537.0500000007</v>
      </c>
      <c r="N53" s="271">
        <f t="shared" si="0"/>
        <v>9772133.4600000009</v>
      </c>
      <c r="O53" s="271">
        <f t="shared" si="0"/>
        <v>3399046.1099999994</v>
      </c>
      <c r="P53" s="271">
        <f t="shared" si="0"/>
        <v>6369047.1699999999</v>
      </c>
      <c r="Q53" s="271">
        <f t="shared" si="0"/>
        <v>15260216.18</v>
      </c>
      <c r="R53" s="271">
        <f t="shared" si="0"/>
        <v>7327093.0700000003</v>
      </c>
      <c r="S53" s="271">
        <f t="shared" si="0"/>
        <v>10398849.870000001</v>
      </c>
      <c r="T53" s="271">
        <f t="shared" si="0"/>
        <v>5866619.04</v>
      </c>
      <c r="U53" s="271">
        <f t="shared" si="0"/>
        <v>8068291.1200000001</v>
      </c>
      <c r="V53" s="271">
        <f t="shared" si="0"/>
        <v>8903991.540000001</v>
      </c>
      <c r="W53" s="271">
        <f t="shared" si="0"/>
        <v>7328647.5099999998</v>
      </c>
      <c r="X53" s="271">
        <f t="shared" si="0"/>
        <v>7264527.0099999998</v>
      </c>
      <c r="Y53" s="271">
        <f t="shared" si="0"/>
        <v>5922810.6400000006</v>
      </c>
      <c r="Z53" s="271">
        <f t="shared" si="0"/>
        <v>11661683.609999999</v>
      </c>
      <c r="AA53" s="271">
        <f t="shared" si="0"/>
        <v>6695423.9300000006</v>
      </c>
      <c r="AB53" s="63"/>
      <c r="AC53" s="6"/>
      <c r="AD53" s="6"/>
      <c r="AE53" s="6"/>
      <c r="AF53" s="6"/>
      <c r="AG53" s="6"/>
      <c r="AH53" s="6"/>
      <c r="AI53" s="6"/>
      <c r="AJ53" s="6"/>
      <c r="AK53" s="6"/>
      <c r="AL53" s="6"/>
      <c r="AM53" s="6"/>
    </row>
    <row r="54" spans="1:39" ht="40.799999999999997" customHeight="1">
      <c r="A54" s="197"/>
      <c r="B54" s="198"/>
      <c r="C54" s="199"/>
      <c r="D54" s="199"/>
      <c r="E54" s="199"/>
      <c r="F54" s="200"/>
      <c r="G54" s="199"/>
      <c r="H54" s="199"/>
      <c r="I54" s="198"/>
      <c r="J54" s="199"/>
      <c r="K54" s="199"/>
      <c r="L54" s="199"/>
      <c r="M54" s="199"/>
      <c r="N54" s="201"/>
      <c r="O54" s="199"/>
      <c r="P54" s="199"/>
      <c r="Q54" s="199"/>
      <c r="R54" s="202"/>
      <c r="S54" s="202"/>
      <c r="T54" s="199"/>
      <c r="U54" s="199"/>
      <c r="V54" s="199"/>
      <c r="W54" s="199"/>
      <c r="X54" s="199" t="s">
        <v>976</v>
      </c>
      <c r="Y54" s="199"/>
      <c r="Z54" s="199"/>
      <c r="AA54" s="199"/>
    </row>
    <row r="55" spans="1:39" s="166" customFormat="1" ht="42.75" customHeight="1">
      <c r="A55" s="203" t="s">
        <v>979</v>
      </c>
      <c r="B55" s="225">
        <v>1708</v>
      </c>
      <c r="C55" s="225">
        <v>1803</v>
      </c>
      <c r="D55" s="225">
        <v>3554</v>
      </c>
      <c r="E55" s="225">
        <v>15098</v>
      </c>
      <c r="F55" s="225">
        <v>4686</v>
      </c>
      <c r="G55" s="225">
        <v>29192</v>
      </c>
      <c r="H55" s="225">
        <v>8089</v>
      </c>
      <c r="I55" s="225">
        <v>4603</v>
      </c>
      <c r="J55" s="225">
        <v>3559</v>
      </c>
      <c r="K55" s="225">
        <v>2536</v>
      </c>
      <c r="L55" s="225">
        <v>1751</v>
      </c>
      <c r="M55" s="225">
        <v>1126</v>
      </c>
      <c r="N55" s="225">
        <v>5467</v>
      </c>
      <c r="O55" s="225">
        <v>1173</v>
      </c>
      <c r="P55" s="225">
        <v>2357</v>
      </c>
      <c r="Q55" s="225">
        <v>4580</v>
      </c>
      <c r="R55" s="225" t="s">
        <v>978</v>
      </c>
      <c r="S55" s="225">
        <v>1764</v>
      </c>
      <c r="T55" s="225">
        <v>3040</v>
      </c>
      <c r="U55" s="225">
        <v>1967</v>
      </c>
      <c r="V55" s="225">
        <v>2405</v>
      </c>
      <c r="W55" s="225">
        <v>6256</v>
      </c>
      <c r="X55" s="225">
        <v>2856</v>
      </c>
      <c r="Y55" s="225">
        <v>2233</v>
      </c>
      <c r="Z55" s="225">
        <v>4075</v>
      </c>
      <c r="AA55" s="225">
        <v>2638</v>
      </c>
    </row>
    <row r="56" spans="1:39" ht="40.799999999999997" customHeight="1">
      <c r="A56" s="177"/>
      <c r="B56" s="178"/>
      <c r="C56" s="166"/>
      <c r="D56" s="166"/>
      <c r="E56" s="166"/>
      <c r="F56" s="179"/>
      <c r="G56" s="166"/>
      <c r="H56" s="166"/>
      <c r="I56" s="166"/>
      <c r="J56" s="180"/>
      <c r="K56" s="180"/>
      <c r="L56" s="166"/>
      <c r="M56" s="166"/>
      <c r="O56" s="166"/>
      <c r="P56" s="166"/>
      <c r="Q56" s="166"/>
      <c r="R56" s="6"/>
      <c r="S56" s="180"/>
      <c r="T56" s="166"/>
      <c r="U56" s="166"/>
      <c r="V56" s="166"/>
    </row>
    <row r="57" spans="1:39" ht="40.799999999999997" customHeight="1">
      <c r="A57" s="177"/>
      <c r="B57" s="178"/>
      <c r="C57" s="166"/>
      <c r="D57" s="166"/>
      <c r="E57" s="166"/>
      <c r="F57" s="179"/>
      <c r="G57" s="166"/>
      <c r="H57" s="166"/>
      <c r="I57" s="166"/>
      <c r="J57" s="166"/>
      <c r="K57" s="166"/>
      <c r="L57" s="166"/>
      <c r="M57" s="166"/>
      <c r="O57" s="166"/>
      <c r="P57" s="166"/>
      <c r="Q57" s="166"/>
      <c r="R57" s="6"/>
      <c r="S57" s="180"/>
      <c r="T57" s="166"/>
      <c r="U57" s="166"/>
      <c r="V57" s="166"/>
    </row>
    <row r="58" spans="1:39" ht="40.799999999999997" customHeight="1">
      <c r="O58" s="166"/>
      <c r="P58" s="166"/>
      <c r="Q58" s="166"/>
      <c r="R58" s="6"/>
      <c r="S58" s="180"/>
      <c r="T58" s="166"/>
      <c r="U58" s="166"/>
      <c r="V58" s="166"/>
    </row>
    <row r="59" spans="1:39" ht="40.799999999999997" customHeight="1">
      <c r="O59" s="166"/>
      <c r="P59" s="166"/>
      <c r="Q59" s="166"/>
      <c r="R59" s="6"/>
      <c r="S59" s="6"/>
      <c r="T59" s="166"/>
      <c r="U59" s="166"/>
      <c r="V59" s="166"/>
    </row>
  </sheetData>
  <mergeCells count="1">
    <mergeCell ref="A1:D1"/>
  </mergeCells>
  <conditionalFormatting sqref="B2">
    <cfRule type="containsText" dxfId="5805" priority="2271" operator="containsText" text="Issues to overcome/expected to complete">
      <formula>NOT(ISERROR(SEARCH("Issues to overcome/expected to complete",B2)))</formula>
    </cfRule>
  </conditionalFormatting>
  <conditionalFormatting sqref="B3 O3">
    <cfRule type="containsText" dxfId="5804" priority="2282" operator="containsText" text="Completed or fully on track">
      <formula>NOT(ISERROR(SEARCH("Completed or fully on track",B3)))</formula>
    </cfRule>
    <cfRule type="containsText" dxfId="5803" priority="2283" operator="containsText" text="On track with minor barriers to completion">
      <formula>NOT(ISERROR(SEARCH("On track with minor barriers to completion",B3)))</formula>
    </cfRule>
    <cfRule type="containsText" dxfId="5802" priority="2284" operator="containsText" text="Significant barriers to completion">
      <formula>NOT(ISERROR(SEARCH("Significant barriers to completion",B3)))</formula>
    </cfRule>
  </conditionalFormatting>
  <conditionalFormatting sqref="B3 O3">
    <cfRule type="containsText" dxfId="5801" priority="2281" operator="containsText" text="Issues to overcome/expected to complete">
      <formula>NOT(ISERROR(SEARCH("Issues to overcome/expected to complete",B3)))</formula>
    </cfRule>
  </conditionalFormatting>
  <conditionalFormatting sqref="AB29:AB30 AB53 AB4 A42:A51 A4:A27 A29:A38 B4:AA51 A52:AA55 AB21:XFD21 AB16:AB20 AB6:AB13 AB22:AB23 AB34:AB42">
    <cfRule type="containsText" dxfId="5800" priority="2278" operator="containsText" text="Completed or fully on track">
      <formula>NOT(ISERROR(SEARCH("Completed or fully on track",A4)))</formula>
    </cfRule>
    <cfRule type="containsText" dxfId="5799" priority="2279" operator="containsText" text="Issues to overcome/expected to complete">
      <formula>NOT(ISERROR(SEARCH("Issues to overcome/expected to complete",A4)))</formula>
    </cfRule>
    <cfRule type="containsText" dxfId="5798" priority="2280" operator="containsText" text="Significant barriers to completion">
      <formula>NOT(ISERROR(SEARCH("Significant barriers to completion",A4)))</formula>
    </cfRule>
  </conditionalFormatting>
  <conditionalFormatting sqref="B2">
    <cfRule type="containsText" dxfId="5797" priority="2275" operator="containsText" text="Completed or fully on track">
      <formula>NOT(ISERROR(SEARCH("Completed or fully on track",B2)))</formula>
    </cfRule>
    <cfRule type="containsText" dxfId="5796" priority="2276" operator="containsText" text="On track with minor barriers to completion">
      <formula>NOT(ISERROR(SEARCH("On track with minor barriers to completion",B2)))</formula>
    </cfRule>
    <cfRule type="containsText" dxfId="5795" priority="2277" operator="containsText" text="Significant barriers to completion">
      <formula>NOT(ISERROR(SEARCH("Significant barriers to completion",B2)))</formula>
    </cfRule>
  </conditionalFormatting>
  <conditionalFormatting sqref="B2">
    <cfRule type="containsText" dxfId="5794" priority="2272" operator="containsText" text="Completed or fully on track">
      <formula>NOT(ISERROR(SEARCH("Completed or fully on track",B2)))</formula>
    </cfRule>
    <cfRule type="containsText" dxfId="5793" priority="2273" operator="containsText" text="On track with minor barriers to completion">
      <formula>NOT(ISERROR(SEARCH("On track with minor barriers to completion",B2)))</formula>
    </cfRule>
    <cfRule type="containsText" dxfId="5792" priority="2274" operator="containsText" text="Significant barriers to completion">
      <formula>NOT(ISERROR(SEARCH("Significant barriers to completion",B2)))</formula>
    </cfRule>
  </conditionalFormatting>
  <conditionalFormatting sqref="C2">
    <cfRule type="containsText" dxfId="5791" priority="2247" operator="containsText" text="Issues to overcome/expected to complete">
      <formula>NOT(ISERROR(SEARCH("Issues to overcome/expected to complete",C2)))</formula>
    </cfRule>
  </conditionalFormatting>
  <conditionalFormatting sqref="C3">
    <cfRule type="containsText" dxfId="5790" priority="2258" operator="containsText" text="Completed or fully on track">
      <formula>NOT(ISERROR(SEARCH("Completed or fully on track",C3)))</formula>
    </cfRule>
    <cfRule type="containsText" dxfId="5789" priority="2259" operator="containsText" text="On track with minor barriers to completion">
      <formula>NOT(ISERROR(SEARCH("On track with minor barriers to completion",C3)))</formula>
    </cfRule>
    <cfRule type="containsText" dxfId="5788" priority="2260" operator="containsText" text="Significant barriers to completion">
      <formula>NOT(ISERROR(SEARCH("Significant barriers to completion",C3)))</formula>
    </cfRule>
  </conditionalFormatting>
  <conditionalFormatting sqref="C3">
    <cfRule type="containsText" dxfId="5787" priority="2257" operator="containsText" text="Issues to overcome/expected to complete">
      <formula>NOT(ISERROR(SEARCH("Issues to overcome/expected to complete",C3)))</formula>
    </cfRule>
  </conditionalFormatting>
  <conditionalFormatting sqref="C2">
    <cfRule type="containsText" dxfId="5786" priority="2251" operator="containsText" text="Completed or fully on track">
      <formula>NOT(ISERROR(SEARCH("Completed or fully on track",C2)))</formula>
    </cfRule>
    <cfRule type="containsText" dxfId="5785" priority="2252" operator="containsText" text="On track with minor barriers to completion">
      <formula>NOT(ISERROR(SEARCH("On track with minor barriers to completion",C2)))</formula>
    </cfRule>
    <cfRule type="containsText" dxfId="5784" priority="2253" operator="containsText" text="Significant barriers to completion">
      <formula>NOT(ISERROR(SEARCH("Significant barriers to completion",C2)))</formula>
    </cfRule>
  </conditionalFormatting>
  <conditionalFormatting sqref="C2">
    <cfRule type="containsText" dxfId="5783" priority="2248" operator="containsText" text="Completed or fully on track">
      <formula>NOT(ISERROR(SEARCH("Completed or fully on track",C2)))</formula>
    </cfRule>
    <cfRule type="containsText" dxfId="5782" priority="2249" operator="containsText" text="On track with minor barriers to completion">
      <formula>NOT(ISERROR(SEARCH("On track with minor barriers to completion",C2)))</formula>
    </cfRule>
    <cfRule type="containsText" dxfId="5781" priority="2250" operator="containsText" text="Significant barriers to completion">
      <formula>NOT(ISERROR(SEARCH("Significant barriers to completion",C2)))</formula>
    </cfRule>
  </conditionalFormatting>
  <conditionalFormatting sqref="D2">
    <cfRule type="containsText" dxfId="5780" priority="2223" operator="containsText" text="Issues to overcome/expected to complete">
      <formula>NOT(ISERROR(SEARCH("Issues to overcome/expected to complete",D2)))</formula>
    </cfRule>
  </conditionalFormatting>
  <conditionalFormatting sqref="D3">
    <cfRule type="containsText" dxfId="5779" priority="2234" operator="containsText" text="Completed or fully on track">
      <formula>NOT(ISERROR(SEARCH("Completed or fully on track",D3)))</formula>
    </cfRule>
    <cfRule type="containsText" dxfId="5778" priority="2235" operator="containsText" text="On track with minor barriers to completion">
      <formula>NOT(ISERROR(SEARCH("On track with minor barriers to completion",D3)))</formula>
    </cfRule>
    <cfRule type="containsText" dxfId="5777" priority="2236" operator="containsText" text="Significant barriers to completion">
      <formula>NOT(ISERROR(SEARCH("Significant barriers to completion",D3)))</formula>
    </cfRule>
  </conditionalFormatting>
  <conditionalFormatting sqref="D3">
    <cfRule type="containsText" dxfId="5776" priority="2233" operator="containsText" text="Issues to overcome/expected to complete">
      <formula>NOT(ISERROR(SEARCH("Issues to overcome/expected to complete",D3)))</formula>
    </cfRule>
  </conditionalFormatting>
  <conditionalFormatting sqref="D2">
    <cfRule type="containsText" dxfId="5775" priority="2227" operator="containsText" text="Completed or fully on track">
      <formula>NOT(ISERROR(SEARCH("Completed or fully on track",D2)))</formula>
    </cfRule>
    <cfRule type="containsText" dxfId="5774" priority="2228" operator="containsText" text="On track with minor barriers to completion">
      <formula>NOT(ISERROR(SEARCH("On track with minor barriers to completion",D2)))</formula>
    </cfRule>
    <cfRule type="containsText" dxfId="5773" priority="2229" operator="containsText" text="Significant barriers to completion">
      <formula>NOT(ISERROR(SEARCH("Significant barriers to completion",D2)))</formula>
    </cfRule>
  </conditionalFormatting>
  <conditionalFormatting sqref="D2">
    <cfRule type="containsText" dxfId="5772" priority="2224" operator="containsText" text="Completed or fully on track">
      <formula>NOT(ISERROR(SEARCH("Completed or fully on track",D2)))</formula>
    </cfRule>
    <cfRule type="containsText" dxfId="5771" priority="2225" operator="containsText" text="On track with minor barriers to completion">
      <formula>NOT(ISERROR(SEARCH("On track with minor barriers to completion",D2)))</formula>
    </cfRule>
    <cfRule type="containsText" dxfId="5770" priority="2226" operator="containsText" text="Significant barriers to completion">
      <formula>NOT(ISERROR(SEARCH("Significant barriers to completion",D2)))</formula>
    </cfRule>
  </conditionalFormatting>
  <conditionalFormatting sqref="E2">
    <cfRule type="containsText" dxfId="5769" priority="2199" operator="containsText" text="Issues to overcome/expected to complete">
      <formula>NOT(ISERROR(SEARCH("Issues to overcome/expected to complete",E2)))</formula>
    </cfRule>
  </conditionalFormatting>
  <conditionalFormatting sqref="E3">
    <cfRule type="containsText" dxfId="5768" priority="2210" operator="containsText" text="Completed or fully on track">
      <formula>NOT(ISERROR(SEARCH("Completed or fully on track",E3)))</formula>
    </cfRule>
    <cfRule type="containsText" dxfId="5767" priority="2211" operator="containsText" text="On track with minor barriers to completion">
      <formula>NOT(ISERROR(SEARCH("On track with minor barriers to completion",E3)))</formula>
    </cfRule>
    <cfRule type="containsText" dxfId="5766" priority="2212" operator="containsText" text="Significant barriers to completion">
      <formula>NOT(ISERROR(SEARCH("Significant barriers to completion",E3)))</formula>
    </cfRule>
  </conditionalFormatting>
  <conditionalFormatting sqref="E3">
    <cfRule type="containsText" dxfId="5765" priority="2209" operator="containsText" text="Issues to overcome/expected to complete">
      <formula>NOT(ISERROR(SEARCH("Issues to overcome/expected to complete",E3)))</formula>
    </cfRule>
  </conditionalFormatting>
  <conditionalFormatting sqref="E2">
    <cfRule type="containsText" dxfId="5764" priority="2203" operator="containsText" text="Completed or fully on track">
      <formula>NOT(ISERROR(SEARCH("Completed or fully on track",E2)))</formula>
    </cfRule>
    <cfRule type="containsText" dxfId="5763" priority="2204" operator="containsText" text="On track with minor barriers to completion">
      <formula>NOT(ISERROR(SEARCH("On track with minor barriers to completion",E2)))</formula>
    </cfRule>
    <cfRule type="containsText" dxfId="5762" priority="2205" operator="containsText" text="Significant barriers to completion">
      <formula>NOT(ISERROR(SEARCH("Significant barriers to completion",E2)))</formula>
    </cfRule>
  </conditionalFormatting>
  <conditionalFormatting sqref="E2">
    <cfRule type="containsText" dxfId="5761" priority="2200" operator="containsText" text="Completed or fully on track">
      <formula>NOT(ISERROR(SEARCH("Completed or fully on track",E2)))</formula>
    </cfRule>
    <cfRule type="containsText" dxfId="5760" priority="2201" operator="containsText" text="On track with minor barriers to completion">
      <formula>NOT(ISERROR(SEARCH("On track with minor barriers to completion",E2)))</formula>
    </cfRule>
    <cfRule type="containsText" dxfId="5759" priority="2202" operator="containsText" text="Significant barriers to completion">
      <formula>NOT(ISERROR(SEARCH("Significant barriers to completion",E2)))</formula>
    </cfRule>
  </conditionalFormatting>
  <conditionalFormatting sqref="S3">
    <cfRule type="containsText" dxfId="5758" priority="1920" operator="containsText" text="Issues to overcome/expected to complete">
      <formula>NOT(ISERROR(SEARCH("Issues to overcome/expected to complete",S3)))</formula>
    </cfRule>
  </conditionalFormatting>
  <conditionalFormatting sqref="S3">
    <cfRule type="containsText" dxfId="5757" priority="1921" operator="containsText" text="Completed or fully on track">
      <formula>NOT(ISERROR(SEARCH("Completed or fully on track",S3)))</formula>
    </cfRule>
    <cfRule type="containsText" dxfId="5756" priority="1922" operator="containsText" text="On track with minor barriers to completion">
      <formula>NOT(ISERROR(SEARCH("On track with minor barriers to completion",S3)))</formula>
    </cfRule>
    <cfRule type="containsText" dxfId="5755" priority="1923" operator="containsText" text="Significant barriers to completion">
      <formula>NOT(ISERROR(SEARCH("Significant barriers to completion",S3)))</formula>
    </cfRule>
  </conditionalFormatting>
  <conditionalFormatting sqref="F2">
    <cfRule type="containsText" dxfId="5754" priority="2175" operator="containsText" text="Issues to overcome/expected to complete">
      <formula>NOT(ISERROR(SEARCH("Issues to overcome/expected to complete",F2)))</formula>
    </cfRule>
  </conditionalFormatting>
  <conditionalFormatting sqref="F3">
    <cfRule type="containsText" dxfId="5753" priority="2186" operator="containsText" text="Completed or fully on track">
      <formula>NOT(ISERROR(SEARCH("Completed or fully on track",F3)))</formula>
    </cfRule>
    <cfRule type="containsText" dxfId="5752" priority="2187" operator="containsText" text="On track with minor barriers to completion">
      <formula>NOT(ISERROR(SEARCH("On track with minor barriers to completion",F3)))</formula>
    </cfRule>
    <cfRule type="containsText" dxfId="5751" priority="2188" operator="containsText" text="Significant barriers to completion">
      <formula>NOT(ISERROR(SEARCH("Significant barriers to completion",F3)))</formula>
    </cfRule>
  </conditionalFormatting>
  <conditionalFormatting sqref="F3">
    <cfRule type="containsText" dxfId="5750" priority="2185" operator="containsText" text="Issues to overcome/expected to complete">
      <formula>NOT(ISERROR(SEARCH("Issues to overcome/expected to complete",F3)))</formula>
    </cfRule>
  </conditionalFormatting>
  <conditionalFormatting sqref="F2">
    <cfRule type="containsText" dxfId="5749" priority="2179" operator="containsText" text="Completed or fully on track">
      <formula>NOT(ISERROR(SEARCH("Completed or fully on track",F2)))</formula>
    </cfRule>
    <cfRule type="containsText" dxfId="5748" priority="2180" operator="containsText" text="On track with minor barriers to completion">
      <formula>NOT(ISERROR(SEARCH("On track with minor barriers to completion",F2)))</formula>
    </cfRule>
    <cfRule type="containsText" dxfId="5747" priority="2181" operator="containsText" text="Significant barriers to completion">
      <formula>NOT(ISERROR(SEARCH("Significant barriers to completion",F2)))</formula>
    </cfRule>
  </conditionalFormatting>
  <conditionalFormatting sqref="F2">
    <cfRule type="containsText" dxfId="5746" priority="2176" operator="containsText" text="Completed or fully on track">
      <formula>NOT(ISERROR(SEARCH("Completed or fully on track",F2)))</formula>
    </cfRule>
    <cfRule type="containsText" dxfId="5745" priority="2177" operator="containsText" text="On track with minor barriers to completion">
      <formula>NOT(ISERROR(SEARCH("On track with minor barriers to completion",F2)))</formula>
    </cfRule>
    <cfRule type="containsText" dxfId="5744" priority="2178" operator="containsText" text="Significant barriers to completion">
      <formula>NOT(ISERROR(SEARCH("Significant barriers to completion",F2)))</formula>
    </cfRule>
  </conditionalFormatting>
  <conditionalFormatting sqref="T3">
    <cfRule type="containsText" dxfId="5743" priority="1903" operator="containsText" text="Issues to overcome/expected to complete">
      <formula>NOT(ISERROR(SEARCH("Issues to overcome/expected to complete",T3)))</formula>
    </cfRule>
  </conditionalFormatting>
  <conditionalFormatting sqref="T3">
    <cfRule type="containsText" dxfId="5742" priority="1904" operator="containsText" text="Completed or fully on track">
      <formula>NOT(ISERROR(SEARCH("Completed or fully on track",T3)))</formula>
    </cfRule>
    <cfRule type="containsText" dxfId="5741" priority="1905" operator="containsText" text="On track with minor barriers to completion">
      <formula>NOT(ISERROR(SEARCH("On track with minor barriers to completion",T3)))</formula>
    </cfRule>
    <cfRule type="containsText" dxfId="5740" priority="1906" operator="containsText" text="Significant barriers to completion">
      <formula>NOT(ISERROR(SEARCH("Significant barriers to completion",T3)))</formula>
    </cfRule>
  </conditionalFormatting>
  <conditionalFormatting sqref="G2">
    <cfRule type="containsText" dxfId="5739" priority="2151" operator="containsText" text="Issues to overcome/expected to complete">
      <formula>NOT(ISERROR(SEARCH("Issues to overcome/expected to complete",G2)))</formula>
    </cfRule>
  </conditionalFormatting>
  <conditionalFormatting sqref="G3">
    <cfRule type="containsText" dxfId="5738" priority="2162" operator="containsText" text="Completed or fully on track">
      <formula>NOT(ISERROR(SEARCH("Completed or fully on track",G3)))</formula>
    </cfRule>
    <cfRule type="containsText" dxfId="5737" priority="2163" operator="containsText" text="On track with minor barriers to completion">
      <formula>NOT(ISERROR(SEARCH("On track with minor barriers to completion",G3)))</formula>
    </cfRule>
    <cfRule type="containsText" dxfId="5736" priority="2164" operator="containsText" text="Significant barriers to completion">
      <formula>NOT(ISERROR(SEARCH("Significant barriers to completion",G3)))</formula>
    </cfRule>
  </conditionalFormatting>
  <conditionalFormatting sqref="G3">
    <cfRule type="containsText" dxfId="5735" priority="2161" operator="containsText" text="Issues to overcome/expected to complete">
      <formula>NOT(ISERROR(SEARCH("Issues to overcome/expected to complete",G3)))</formula>
    </cfRule>
  </conditionalFormatting>
  <conditionalFormatting sqref="G2">
    <cfRule type="containsText" dxfId="5734" priority="2155" operator="containsText" text="Completed or fully on track">
      <formula>NOT(ISERROR(SEARCH("Completed or fully on track",G2)))</formula>
    </cfRule>
    <cfRule type="containsText" dxfId="5733" priority="2156" operator="containsText" text="On track with minor barriers to completion">
      <formula>NOT(ISERROR(SEARCH("On track with minor barriers to completion",G2)))</formula>
    </cfRule>
    <cfRule type="containsText" dxfId="5732" priority="2157" operator="containsText" text="Significant barriers to completion">
      <formula>NOT(ISERROR(SEARCH("Significant barriers to completion",G2)))</formula>
    </cfRule>
  </conditionalFormatting>
  <conditionalFormatting sqref="G2">
    <cfRule type="containsText" dxfId="5731" priority="2152" operator="containsText" text="Completed or fully on track">
      <formula>NOT(ISERROR(SEARCH("Completed or fully on track",G2)))</formula>
    </cfRule>
    <cfRule type="containsText" dxfId="5730" priority="2153" operator="containsText" text="On track with minor barriers to completion">
      <formula>NOT(ISERROR(SEARCH("On track with minor barriers to completion",G2)))</formula>
    </cfRule>
    <cfRule type="containsText" dxfId="5729" priority="2154" operator="containsText" text="Significant barriers to completion">
      <formula>NOT(ISERROR(SEARCH("Significant barriers to completion",G2)))</formula>
    </cfRule>
  </conditionalFormatting>
  <conditionalFormatting sqref="U3">
    <cfRule type="containsText" dxfId="5728" priority="1879" operator="containsText" text="Issues to overcome/expected to complete">
      <formula>NOT(ISERROR(SEARCH("Issues to overcome/expected to complete",U3)))</formula>
    </cfRule>
  </conditionalFormatting>
  <conditionalFormatting sqref="U3">
    <cfRule type="containsText" dxfId="5727" priority="1880" operator="containsText" text="Completed or fully on track">
      <formula>NOT(ISERROR(SEARCH("Completed or fully on track",U3)))</formula>
    </cfRule>
    <cfRule type="containsText" dxfId="5726" priority="1881" operator="containsText" text="On track with minor barriers to completion">
      <formula>NOT(ISERROR(SEARCH("On track with minor barriers to completion",U3)))</formula>
    </cfRule>
    <cfRule type="containsText" dxfId="5725" priority="1882" operator="containsText" text="Significant barriers to completion">
      <formula>NOT(ISERROR(SEARCH("Significant barriers to completion",U3)))</formula>
    </cfRule>
  </conditionalFormatting>
  <conditionalFormatting sqref="H2">
    <cfRule type="containsText" dxfId="5724" priority="2127" operator="containsText" text="Issues to overcome/expected to complete">
      <formula>NOT(ISERROR(SEARCH("Issues to overcome/expected to complete",H2)))</formula>
    </cfRule>
  </conditionalFormatting>
  <conditionalFormatting sqref="H3">
    <cfRule type="containsText" dxfId="5723" priority="2138" operator="containsText" text="Completed or fully on track">
      <formula>NOT(ISERROR(SEARCH("Completed or fully on track",H3)))</formula>
    </cfRule>
    <cfRule type="containsText" dxfId="5722" priority="2139" operator="containsText" text="On track with minor barriers to completion">
      <formula>NOT(ISERROR(SEARCH("On track with minor barriers to completion",H3)))</formula>
    </cfRule>
    <cfRule type="containsText" dxfId="5721" priority="2140" operator="containsText" text="Significant barriers to completion">
      <formula>NOT(ISERROR(SEARCH("Significant barriers to completion",H3)))</formula>
    </cfRule>
  </conditionalFormatting>
  <conditionalFormatting sqref="H3">
    <cfRule type="containsText" dxfId="5720" priority="2137" operator="containsText" text="Issues to overcome/expected to complete">
      <formula>NOT(ISERROR(SEARCH("Issues to overcome/expected to complete",H3)))</formula>
    </cfRule>
  </conditionalFormatting>
  <conditionalFormatting sqref="H2">
    <cfRule type="containsText" dxfId="5719" priority="2131" operator="containsText" text="Completed or fully on track">
      <formula>NOT(ISERROR(SEARCH("Completed or fully on track",H2)))</formula>
    </cfRule>
    <cfRule type="containsText" dxfId="5718" priority="2132" operator="containsText" text="On track with minor barriers to completion">
      <formula>NOT(ISERROR(SEARCH("On track with minor barriers to completion",H2)))</formula>
    </cfRule>
    <cfRule type="containsText" dxfId="5717" priority="2133" operator="containsText" text="Significant barriers to completion">
      <formula>NOT(ISERROR(SEARCH("Significant barriers to completion",H2)))</formula>
    </cfRule>
  </conditionalFormatting>
  <conditionalFormatting sqref="H2">
    <cfRule type="containsText" dxfId="5716" priority="2128" operator="containsText" text="Completed or fully on track">
      <formula>NOT(ISERROR(SEARCH("Completed or fully on track",H2)))</formula>
    </cfRule>
    <cfRule type="containsText" dxfId="5715" priority="2129" operator="containsText" text="On track with minor barriers to completion">
      <formula>NOT(ISERROR(SEARCH("On track with minor barriers to completion",H2)))</formula>
    </cfRule>
    <cfRule type="containsText" dxfId="5714" priority="2130" operator="containsText" text="Significant barriers to completion">
      <formula>NOT(ISERROR(SEARCH("Significant barriers to completion",H2)))</formula>
    </cfRule>
  </conditionalFormatting>
  <conditionalFormatting sqref="V3">
    <cfRule type="containsText" dxfId="5713" priority="1855" operator="containsText" text="Issues to overcome/expected to complete">
      <formula>NOT(ISERROR(SEARCH("Issues to overcome/expected to complete",V3)))</formula>
    </cfRule>
  </conditionalFormatting>
  <conditionalFormatting sqref="V3">
    <cfRule type="containsText" dxfId="5712" priority="1856" operator="containsText" text="Completed or fully on track">
      <formula>NOT(ISERROR(SEARCH("Completed or fully on track",V3)))</formula>
    </cfRule>
    <cfRule type="containsText" dxfId="5711" priority="1857" operator="containsText" text="On track with minor barriers to completion">
      <formula>NOT(ISERROR(SEARCH("On track with minor barriers to completion",V3)))</formula>
    </cfRule>
    <cfRule type="containsText" dxfId="5710" priority="1858" operator="containsText" text="Significant barriers to completion">
      <formula>NOT(ISERROR(SEARCH("Significant barriers to completion",V3)))</formula>
    </cfRule>
  </conditionalFormatting>
  <conditionalFormatting sqref="I2">
    <cfRule type="containsText" dxfId="5709" priority="2103" operator="containsText" text="Issues to overcome/expected to complete">
      <formula>NOT(ISERROR(SEARCH("Issues to overcome/expected to complete",I2)))</formula>
    </cfRule>
  </conditionalFormatting>
  <conditionalFormatting sqref="I3">
    <cfRule type="containsText" dxfId="5708" priority="2114" operator="containsText" text="Completed or fully on track">
      <formula>NOT(ISERROR(SEARCH("Completed or fully on track",I3)))</formula>
    </cfRule>
    <cfRule type="containsText" dxfId="5707" priority="2115" operator="containsText" text="On track with minor barriers to completion">
      <formula>NOT(ISERROR(SEARCH("On track with minor barriers to completion",I3)))</formula>
    </cfRule>
    <cfRule type="containsText" dxfId="5706" priority="2116" operator="containsText" text="Significant barriers to completion">
      <formula>NOT(ISERROR(SEARCH("Significant barriers to completion",I3)))</formula>
    </cfRule>
  </conditionalFormatting>
  <conditionalFormatting sqref="I3">
    <cfRule type="containsText" dxfId="5705" priority="2113" operator="containsText" text="Issues to overcome/expected to complete">
      <formula>NOT(ISERROR(SEARCH("Issues to overcome/expected to complete",I3)))</formula>
    </cfRule>
  </conditionalFormatting>
  <conditionalFormatting sqref="I2">
    <cfRule type="containsText" dxfId="5704" priority="2107" operator="containsText" text="Completed or fully on track">
      <formula>NOT(ISERROR(SEARCH("Completed or fully on track",I2)))</formula>
    </cfRule>
    <cfRule type="containsText" dxfId="5703" priority="2108" operator="containsText" text="On track with minor barriers to completion">
      <formula>NOT(ISERROR(SEARCH("On track with minor barriers to completion",I2)))</formula>
    </cfRule>
    <cfRule type="containsText" dxfId="5702" priority="2109" operator="containsText" text="Significant barriers to completion">
      <formula>NOT(ISERROR(SEARCH("Significant barriers to completion",I2)))</formula>
    </cfRule>
  </conditionalFormatting>
  <conditionalFormatting sqref="I2">
    <cfRule type="containsText" dxfId="5701" priority="2104" operator="containsText" text="Completed or fully on track">
      <formula>NOT(ISERROR(SEARCH("Completed or fully on track",I2)))</formula>
    </cfRule>
    <cfRule type="containsText" dxfId="5700" priority="2105" operator="containsText" text="On track with minor barriers to completion">
      <formula>NOT(ISERROR(SEARCH("On track with minor barriers to completion",I2)))</formula>
    </cfRule>
    <cfRule type="containsText" dxfId="5699" priority="2106" operator="containsText" text="Significant barriers to completion">
      <formula>NOT(ISERROR(SEARCH("Significant barriers to completion",I2)))</formula>
    </cfRule>
  </conditionalFormatting>
  <conditionalFormatting sqref="W3">
    <cfRule type="containsText" dxfId="5698" priority="1835" operator="containsText" text="Issues to overcome/expected to complete">
      <formula>NOT(ISERROR(SEARCH("Issues to overcome/expected to complete",W3)))</formula>
    </cfRule>
  </conditionalFormatting>
  <conditionalFormatting sqref="W3">
    <cfRule type="containsText" dxfId="5697" priority="1836" operator="containsText" text="Completed or fully on track">
      <formula>NOT(ISERROR(SEARCH("Completed or fully on track",W3)))</formula>
    </cfRule>
    <cfRule type="containsText" dxfId="5696" priority="1837" operator="containsText" text="On track with minor barriers to completion">
      <formula>NOT(ISERROR(SEARCH("On track with minor barriers to completion",W3)))</formula>
    </cfRule>
    <cfRule type="containsText" dxfId="5695" priority="1838" operator="containsText" text="Significant barriers to completion">
      <formula>NOT(ISERROR(SEARCH("Significant barriers to completion",W3)))</formula>
    </cfRule>
  </conditionalFormatting>
  <conditionalFormatting sqref="J2">
    <cfRule type="containsText" dxfId="5694" priority="2083" operator="containsText" text="Issues to overcome/expected to complete">
      <formula>NOT(ISERROR(SEARCH("Issues to overcome/expected to complete",J2)))</formula>
    </cfRule>
  </conditionalFormatting>
  <conditionalFormatting sqref="J3">
    <cfRule type="containsText" dxfId="5693" priority="2094" operator="containsText" text="Completed or fully on track">
      <formula>NOT(ISERROR(SEARCH("Completed or fully on track",J3)))</formula>
    </cfRule>
    <cfRule type="containsText" dxfId="5692" priority="2095" operator="containsText" text="On track with minor barriers to completion">
      <formula>NOT(ISERROR(SEARCH("On track with minor barriers to completion",J3)))</formula>
    </cfRule>
    <cfRule type="containsText" dxfId="5691" priority="2096" operator="containsText" text="Significant barriers to completion">
      <formula>NOT(ISERROR(SEARCH("Significant barriers to completion",J3)))</formula>
    </cfRule>
  </conditionalFormatting>
  <conditionalFormatting sqref="J3">
    <cfRule type="containsText" dxfId="5690" priority="2093" operator="containsText" text="Issues to overcome/expected to complete">
      <formula>NOT(ISERROR(SEARCH("Issues to overcome/expected to complete",J3)))</formula>
    </cfRule>
  </conditionalFormatting>
  <conditionalFormatting sqref="J2">
    <cfRule type="containsText" dxfId="5689" priority="2087" operator="containsText" text="Completed or fully on track">
      <formula>NOT(ISERROR(SEARCH("Completed or fully on track",J2)))</formula>
    </cfRule>
    <cfRule type="containsText" dxfId="5688" priority="2088" operator="containsText" text="On track with minor barriers to completion">
      <formula>NOT(ISERROR(SEARCH("On track with minor barriers to completion",J2)))</formula>
    </cfRule>
    <cfRule type="containsText" dxfId="5687" priority="2089" operator="containsText" text="Significant barriers to completion">
      <formula>NOT(ISERROR(SEARCH("Significant barriers to completion",J2)))</formula>
    </cfRule>
  </conditionalFormatting>
  <conditionalFormatting sqref="J2">
    <cfRule type="containsText" dxfId="5686" priority="2084" operator="containsText" text="Completed or fully on track">
      <formula>NOT(ISERROR(SEARCH("Completed or fully on track",J2)))</formula>
    </cfRule>
    <cfRule type="containsText" dxfId="5685" priority="2085" operator="containsText" text="On track with minor barriers to completion">
      <formula>NOT(ISERROR(SEARCH("On track with minor barriers to completion",J2)))</formula>
    </cfRule>
    <cfRule type="containsText" dxfId="5684" priority="2086" operator="containsText" text="Significant barriers to completion">
      <formula>NOT(ISERROR(SEARCH("Significant barriers to completion",J2)))</formula>
    </cfRule>
  </conditionalFormatting>
  <conditionalFormatting sqref="X3">
    <cfRule type="containsText" dxfId="5683" priority="1822" operator="containsText" text="Issues to overcome/expected to complete">
      <formula>NOT(ISERROR(SEARCH("Issues to overcome/expected to complete",X3)))</formula>
    </cfRule>
  </conditionalFormatting>
  <conditionalFormatting sqref="X3">
    <cfRule type="containsText" dxfId="5682" priority="1823" operator="containsText" text="Completed or fully on track">
      <formula>NOT(ISERROR(SEARCH("Completed or fully on track",X3)))</formula>
    </cfRule>
    <cfRule type="containsText" dxfId="5681" priority="1824" operator="containsText" text="On track with minor barriers to completion">
      <formula>NOT(ISERROR(SEARCH("On track with minor barriers to completion",X3)))</formula>
    </cfRule>
    <cfRule type="containsText" dxfId="5680" priority="1825" operator="containsText" text="Significant barriers to completion">
      <formula>NOT(ISERROR(SEARCH("Significant barriers to completion",X3)))</formula>
    </cfRule>
  </conditionalFormatting>
  <conditionalFormatting sqref="K2">
    <cfRule type="containsText" dxfId="5679" priority="2063" operator="containsText" text="Issues to overcome/expected to complete">
      <formula>NOT(ISERROR(SEARCH("Issues to overcome/expected to complete",K2)))</formula>
    </cfRule>
  </conditionalFormatting>
  <conditionalFormatting sqref="K3">
    <cfRule type="containsText" dxfId="5678" priority="2074" operator="containsText" text="Completed or fully on track">
      <formula>NOT(ISERROR(SEARCH("Completed or fully on track",K3)))</formula>
    </cfRule>
    <cfRule type="containsText" dxfId="5677" priority="2075" operator="containsText" text="On track with minor barriers to completion">
      <formula>NOT(ISERROR(SEARCH("On track with minor barriers to completion",K3)))</formula>
    </cfRule>
    <cfRule type="containsText" dxfId="5676" priority="2076" operator="containsText" text="Significant barriers to completion">
      <formula>NOT(ISERROR(SEARCH("Significant barriers to completion",K3)))</formula>
    </cfRule>
  </conditionalFormatting>
  <conditionalFormatting sqref="K3">
    <cfRule type="containsText" dxfId="5675" priority="2073" operator="containsText" text="Issues to overcome/expected to complete">
      <formula>NOT(ISERROR(SEARCH("Issues to overcome/expected to complete",K3)))</formula>
    </cfRule>
  </conditionalFormatting>
  <conditionalFormatting sqref="K2">
    <cfRule type="containsText" dxfId="5674" priority="2067" operator="containsText" text="Completed or fully on track">
      <formula>NOT(ISERROR(SEARCH("Completed or fully on track",K2)))</formula>
    </cfRule>
    <cfRule type="containsText" dxfId="5673" priority="2068" operator="containsText" text="On track with minor barriers to completion">
      <formula>NOT(ISERROR(SEARCH("On track with minor barriers to completion",K2)))</formula>
    </cfRule>
    <cfRule type="containsText" dxfId="5672" priority="2069" operator="containsText" text="Significant barriers to completion">
      <formula>NOT(ISERROR(SEARCH("Significant barriers to completion",K2)))</formula>
    </cfRule>
  </conditionalFormatting>
  <conditionalFormatting sqref="K2">
    <cfRule type="containsText" dxfId="5671" priority="2064" operator="containsText" text="Completed or fully on track">
      <formula>NOT(ISERROR(SEARCH("Completed or fully on track",K2)))</formula>
    </cfRule>
    <cfRule type="containsText" dxfId="5670" priority="2065" operator="containsText" text="On track with minor barriers to completion">
      <formula>NOT(ISERROR(SEARCH("On track with minor barriers to completion",K2)))</formula>
    </cfRule>
    <cfRule type="containsText" dxfId="5669" priority="2066" operator="containsText" text="Significant barriers to completion">
      <formula>NOT(ISERROR(SEARCH("Significant barriers to completion",K2)))</formula>
    </cfRule>
  </conditionalFormatting>
  <conditionalFormatting sqref="Y3">
    <cfRule type="containsText" dxfId="5668" priority="1805" operator="containsText" text="Issues to overcome/expected to complete">
      <formula>NOT(ISERROR(SEARCH("Issues to overcome/expected to complete",Y3)))</formula>
    </cfRule>
  </conditionalFormatting>
  <conditionalFormatting sqref="Y3">
    <cfRule type="containsText" dxfId="5667" priority="1806" operator="containsText" text="Completed or fully on track">
      <formula>NOT(ISERROR(SEARCH("Completed or fully on track",Y3)))</formula>
    </cfRule>
    <cfRule type="containsText" dxfId="5666" priority="1807" operator="containsText" text="On track with minor barriers to completion">
      <formula>NOT(ISERROR(SEARCH("On track with minor barriers to completion",Y3)))</formula>
    </cfRule>
    <cfRule type="containsText" dxfId="5665" priority="1808" operator="containsText" text="Significant barriers to completion">
      <formula>NOT(ISERROR(SEARCH("Significant barriers to completion",Y3)))</formula>
    </cfRule>
  </conditionalFormatting>
  <conditionalFormatting sqref="L2">
    <cfRule type="containsText" dxfId="5664" priority="2039" operator="containsText" text="Issues to overcome/expected to complete">
      <formula>NOT(ISERROR(SEARCH("Issues to overcome/expected to complete",L2)))</formula>
    </cfRule>
  </conditionalFormatting>
  <conditionalFormatting sqref="L3">
    <cfRule type="containsText" dxfId="5663" priority="2050" operator="containsText" text="Completed or fully on track">
      <formula>NOT(ISERROR(SEARCH("Completed or fully on track",L3)))</formula>
    </cfRule>
    <cfRule type="containsText" dxfId="5662" priority="2051" operator="containsText" text="On track with minor barriers to completion">
      <formula>NOT(ISERROR(SEARCH("On track with minor barriers to completion",L3)))</formula>
    </cfRule>
    <cfRule type="containsText" dxfId="5661" priority="2052" operator="containsText" text="Significant barriers to completion">
      <formula>NOT(ISERROR(SEARCH("Significant barriers to completion",L3)))</formula>
    </cfRule>
  </conditionalFormatting>
  <conditionalFormatting sqref="L3">
    <cfRule type="containsText" dxfId="5660" priority="2049" operator="containsText" text="Issues to overcome/expected to complete">
      <formula>NOT(ISERROR(SEARCH("Issues to overcome/expected to complete",L3)))</formula>
    </cfRule>
  </conditionalFormatting>
  <conditionalFormatting sqref="L2">
    <cfRule type="containsText" dxfId="5659" priority="2043" operator="containsText" text="Completed or fully on track">
      <formula>NOT(ISERROR(SEARCH("Completed or fully on track",L2)))</formula>
    </cfRule>
    <cfRule type="containsText" dxfId="5658" priority="2044" operator="containsText" text="On track with minor barriers to completion">
      <formula>NOT(ISERROR(SEARCH("On track with minor barriers to completion",L2)))</formula>
    </cfRule>
    <cfRule type="containsText" dxfId="5657" priority="2045" operator="containsText" text="Significant barriers to completion">
      <formula>NOT(ISERROR(SEARCH("Significant barriers to completion",L2)))</formula>
    </cfRule>
  </conditionalFormatting>
  <conditionalFormatting sqref="L2">
    <cfRule type="containsText" dxfId="5656" priority="2040" operator="containsText" text="Completed or fully on track">
      <formula>NOT(ISERROR(SEARCH("Completed or fully on track",L2)))</formula>
    </cfRule>
    <cfRule type="containsText" dxfId="5655" priority="2041" operator="containsText" text="On track with minor barriers to completion">
      <formula>NOT(ISERROR(SEARCH("On track with minor barriers to completion",L2)))</formula>
    </cfRule>
    <cfRule type="containsText" dxfId="5654" priority="2042" operator="containsText" text="Significant barriers to completion">
      <formula>NOT(ISERROR(SEARCH("Significant barriers to completion",L2)))</formula>
    </cfRule>
  </conditionalFormatting>
  <conditionalFormatting sqref="Z3">
    <cfRule type="containsText" dxfId="5653" priority="1788" operator="containsText" text="Issues to overcome/expected to complete">
      <formula>NOT(ISERROR(SEARCH("Issues to overcome/expected to complete",Z3)))</formula>
    </cfRule>
  </conditionalFormatting>
  <conditionalFormatting sqref="Z3">
    <cfRule type="containsText" dxfId="5652" priority="1789" operator="containsText" text="Completed or fully on track">
      <formula>NOT(ISERROR(SEARCH("Completed or fully on track",Z3)))</formula>
    </cfRule>
    <cfRule type="containsText" dxfId="5651" priority="1790" operator="containsText" text="On track with minor barriers to completion">
      <formula>NOT(ISERROR(SEARCH("On track with minor barriers to completion",Z3)))</formula>
    </cfRule>
    <cfRule type="containsText" dxfId="5650" priority="1791" operator="containsText" text="Significant barriers to completion">
      <formula>NOT(ISERROR(SEARCH("Significant barriers to completion",Z3)))</formula>
    </cfRule>
  </conditionalFormatting>
  <conditionalFormatting sqref="M2">
    <cfRule type="containsText" dxfId="5649" priority="2015" operator="containsText" text="Issues to overcome/expected to complete">
      <formula>NOT(ISERROR(SEARCH("Issues to overcome/expected to complete",M2)))</formula>
    </cfRule>
  </conditionalFormatting>
  <conditionalFormatting sqref="M3">
    <cfRule type="containsText" dxfId="5648" priority="2026" operator="containsText" text="Completed or fully on track">
      <formula>NOT(ISERROR(SEARCH("Completed or fully on track",M3)))</formula>
    </cfRule>
    <cfRule type="containsText" dxfId="5647" priority="2027" operator="containsText" text="On track with minor barriers to completion">
      <formula>NOT(ISERROR(SEARCH("On track with minor barriers to completion",M3)))</formula>
    </cfRule>
    <cfRule type="containsText" dxfId="5646" priority="2028" operator="containsText" text="Significant barriers to completion">
      <formula>NOT(ISERROR(SEARCH("Significant barriers to completion",M3)))</formula>
    </cfRule>
  </conditionalFormatting>
  <conditionalFormatting sqref="M3">
    <cfRule type="containsText" dxfId="5645" priority="2025" operator="containsText" text="Issues to overcome/expected to complete">
      <formula>NOT(ISERROR(SEARCH("Issues to overcome/expected to complete",M3)))</formula>
    </cfRule>
  </conditionalFormatting>
  <conditionalFormatting sqref="M2">
    <cfRule type="containsText" dxfId="5644" priority="2019" operator="containsText" text="Completed or fully on track">
      <formula>NOT(ISERROR(SEARCH("Completed or fully on track",M2)))</formula>
    </cfRule>
    <cfRule type="containsText" dxfId="5643" priority="2020" operator="containsText" text="On track with minor barriers to completion">
      <formula>NOT(ISERROR(SEARCH("On track with minor barriers to completion",M2)))</formula>
    </cfRule>
    <cfRule type="containsText" dxfId="5642" priority="2021" operator="containsText" text="Significant barriers to completion">
      <formula>NOT(ISERROR(SEARCH("Significant barriers to completion",M2)))</formula>
    </cfRule>
  </conditionalFormatting>
  <conditionalFormatting sqref="M2">
    <cfRule type="containsText" dxfId="5641" priority="2016" operator="containsText" text="Completed or fully on track">
      <formula>NOT(ISERROR(SEARCH("Completed or fully on track",M2)))</formula>
    </cfRule>
    <cfRule type="containsText" dxfId="5640" priority="2017" operator="containsText" text="On track with minor barriers to completion">
      <formula>NOT(ISERROR(SEARCH("On track with minor barriers to completion",M2)))</formula>
    </cfRule>
    <cfRule type="containsText" dxfId="5639" priority="2018" operator="containsText" text="Significant barriers to completion">
      <formula>NOT(ISERROR(SEARCH("Significant barriers to completion",M2)))</formula>
    </cfRule>
  </conditionalFormatting>
  <conditionalFormatting sqref="AA3">
    <cfRule type="containsText" dxfId="5638" priority="1771" operator="containsText" text="Issues to overcome/expected to complete">
      <formula>NOT(ISERROR(SEARCH("Issues to overcome/expected to complete",AA3)))</formula>
    </cfRule>
  </conditionalFormatting>
  <conditionalFormatting sqref="AA3">
    <cfRule type="containsText" dxfId="5637" priority="1772" operator="containsText" text="Completed or fully on track">
      <formula>NOT(ISERROR(SEARCH("Completed or fully on track",AA3)))</formula>
    </cfRule>
    <cfRule type="containsText" dxfId="5636" priority="1773" operator="containsText" text="On track with minor barriers to completion">
      <formula>NOT(ISERROR(SEARCH("On track with minor barriers to completion",AA3)))</formula>
    </cfRule>
    <cfRule type="containsText" dxfId="5635" priority="1774" operator="containsText" text="Significant barriers to completion">
      <formula>NOT(ISERROR(SEARCH("Significant barriers to completion",AA3)))</formula>
    </cfRule>
  </conditionalFormatting>
  <conditionalFormatting sqref="N2">
    <cfRule type="containsText" dxfId="5634" priority="1991" operator="containsText" text="Issues to overcome/expected to complete">
      <formula>NOT(ISERROR(SEARCH("Issues to overcome/expected to complete",N2)))</formula>
    </cfRule>
  </conditionalFormatting>
  <conditionalFormatting sqref="N3">
    <cfRule type="containsText" dxfId="5633" priority="2002" operator="containsText" text="Completed or fully on track">
      <formula>NOT(ISERROR(SEARCH("Completed or fully on track",N3)))</formula>
    </cfRule>
    <cfRule type="containsText" dxfId="5632" priority="2003" operator="containsText" text="On track with minor barriers to completion">
      <formula>NOT(ISERROR(SEARCH("On track with minor barriers to completion",N3)))</formula>
    </cfRule>
    <cfRule type="containsText" dxfId="5631" priority="2004" operator="containsText" text="Significant barriers to completion">
      <formula>NOT(ISERROR(SEARCH("Significant barriers to completion",N3)))</formula>
    </cfRule>
  </conditionalFormatting>
  <conditionalFormatting sqref="N3">
    <cfRule type="containsText" dxfId="5630" priority="2001" operator="containsText" text="Issues to overcome/expected to complete">
      <formula>NOT(ISERROR(SEARCH("Issues to overcome/expected to complete",N3)))</formula>
    </cfRule>
  </conditionalFormatting>
  <conditionalFormatting sqref="N2">
    <cfRule type="containsText" dxfId="5629" priority="1995" operator="containsText" text="Completed or fully on track">
      <formula>NOT(ISERROR(SEARCH("Completed or fully on track",N2)))</formula>
    </cfRule>
    <cfRule type="containsText" dxfId="5628" priority="1996" operator="containsText" text="On track with minor barriers to completion">
      <formula>NOT(ISERROR(SEARCH("On track with minor barriers to completion",N2)))</formula>
    </cfRule>
    <cfRule type="containsText" dxfId="5627" priority="1997" operator="containsText" text="Significant barriers to completion">
      <formula>NOT(ISERROR(SEARCH("Significant barriers to completion",N2)))</formula>
    </cfRule>
  </conditionalFormatting>
  <conditionalFormatting sqref="N2">
    <cfRule type="containsText" dxfId="5626" priority="1992" operator="containsText" text="Completed or fully on track">
      <formula>NOT(ISERROR(SEARCH("Completed or fully on track",N2)))</formula>
    </cfRule>
    <cfRule type="containsText" dxfId="5625" priority="1993" operator="containsText" text="On track with minor barriers to completion">
      <formula>NOT(ISERROR(SEARCH("On track with minor barriers to completion",N2)))</formula>
    </cfRule>
    <cfRule type="containsText" dxfId="5624" priority="1994" operator="containsText" text="Significant barriers to completion">
      <formula>NOT(ISERROR(SEARCH("Significant barriers to completion",N2)))</formula>
    </cfRule>
  </conditionalFormatting>
  <conditionalFormatting sqref="P2">
    <cfRule type="containsText" dxfId="5623" priority="1971" operator="containsText" text="Issues to overcome/expected to complete">
      <formula>NOT(ISERROR(SEARCH("Issues to overcome/expected to complete",P2)))</formula>
    </cfRule>
  </conditionalFormatting>
  <conditionalFormatting sqref="P3">
    <cfRule type="containsText" dxfId="5622" priority="1982" operator="containsText" text="Completed or fully on track">
      <formula>NOT(ISERROR(SEARCH("Completed or fully on track",P3)))</formula>
    </cfRule>
    <cfRule type="containsText" dxfId="5621" priority="1983" operator="containsText" text="On track with minor barriers to completion">
      <formula>NOT(ISERROR(SEARCH("On track with minor barriers to completion",P3)))</formula>
    </cfRule>
    <cfRule type="containsText" dxfId="5620" priority="1984" operator="containsText" text="Significant barriers to completion">
      <formula>NOT(ISERROR(SEARCH("Significant barriers to completion",P3)))</formula>
    </cfRule>
  </conditionalFormatting>
  <conditionalFormatting sqref="P3">
    <cfRule type="containsText" dxfId="5619" priority="1981" operator="containsText" text="Issues to overcome/expected to complete">
      <formula>NOT(ISERROR(SEARCH("Issues to overcome/expected to complete",P3)))</formula>
    </cfRule>
  </conditionalFormatting>
  <conditionalFormatting sqref="P2">
    <cfRule type="containsText" dxfId="5618" priority="1975" operator="containsText" text="Completed or fully on track">
      <formula>NOT(ISERROR(SEARCH("Completed or fully on track",P2)))</formula>
    </cfRule>
    <cfRule type="containsText" dxfId="5617" priority="1976" operator="containsText" text="On track with minor barriers to completion">
      <formula>NOT(ISERROR(SEARCH("On track with minor barriers to completion",P2)))</formula>
    </cfRule>
    <cfRule type="containsText" dxfId="5616" priority="1977" operator="containsText" text="Significant barriers to completion">
      <formula>NOT(ISERROR(SEARCH("Significant barriers to completion",P2)))</formula>
    </cfRule>
  </conditionalFormatting>
  <conditionalFormatting sqref="P2">
    <cfRule type="containsText" dxfId="5615" priority="1972" operator="containsText" text="Completed or fully on track">
      <formula>NOT(ISERROR(SEARCH("Completed or fully on track",P2)))</formula>
    </cfRule>
    <cfRule type="containsText" dxfId="5614" priority="1973" operator="containsText" text="On track with minor barriers to completion">
      <formula>NOT(ISERROR(SEARCH("On track with minor barriers to completion",P2)))</formula>
    </cfRule>
    <cfRule type="containsText" dxfId="5613" priority="1974" operator="containsText" text="Significant barriers to completion">
      <formula>NOT(ISERROR(SEARCH("Significant barriers to completion",P2)))</formula>
    </cfRule>
  </conditionalFormatting>
  <conditionalFormatting sqref="Q2">
    <cfRule type="containsText" dxfId="5612" priority="1947" operator="containsText" text="Issues to overcome/expected to complete">
      <formula>NOT(ISERROR(SEARCH("Issues to overcome/expected to complete",Q2)))</formula>
    </cfRule>
  </conditionalFormatting>
  <conditionalFormatting sqref="Q3">
    <cfRule type="containsText" dxfId="5611" priority="1958" operator="containsText" text="Completed or fully on track">
      <formula>NOT(ISERROR(SEARCH("Completed or fully on track",Q3)))</formula>
    </cfRule>
    <cfRule type="containsText" dxfId="5610" priority="1959" operator="containsText" text="On track with minor barriers to completion">
      <formula>NOT(ISERROR(SEARCH("On track with minor barriers to completion",Q3)))</formula>
    </cfRule>
    <cfRule type="containsText" dxfId="5609" priority="1960" operator="containsText" text="Significant barriers to completion">
      <formula>NOT(ISERROR(SEARCH("Significant barriers to completion",Q3)))</formula>
    </cfRule>
  </conditionalFormatting>
  <conditionalFormatting sqref="Q3">
    <cfRule type="containsText" dxfId="5608" priority="1957" operator="containsText" text="Issues to overcome/expected to complete">
      <formula>NOT(ISERROR(SEARCH("Issues to overcome/expected to complete",Q3)))</formula>
    </cfRule>
  </conditionalFormatting>
  <conditionalFormatting sqref="Q2">
    <cfRule type="containsText" dxfId="5607" priority="1951" operator="containsText" text="Completed or fully on track">
      <formula>NOT(ISERROR(SEARCH("Completed or fully on track",Q2)))</formula>
    </cfRule>
    <cfRule type="containsText" dxfId="5606" priority="1952" operator="containsText" text="On track with minor barriers to completion">
      <formula>NOT(ISERROR(SEARCH("On track with minor barriers to completion",Q2)))</formula>
    </cfRule>
    <cfRule type="containsText" dxfId="5605" priority="1953" operator="containsText" text="Significant barriers to completion">
      <formula>NOT(ISERROR(SEARCH("Significant barriers to completion",Q2)))</formula>
    </cfRule>
  </conditionalFormatting>
  <conditionalFormatting sqref="Q2">
    <cfRule type="containsText" dxfId="5604" priority="1948" operator="containsText" text="Completed or fully on track">
      <formula>NOT(ISERROR(SEARCH("Completed or fully on track",Q2)))</formula>
    </cfRule>
    <cfRule type="containsText" dxfId="5603" priority="1949" operator="containsText" text="On track with minor barriers to completion">
      <formula>NOT(ISERROR(SEARCH("On track with minor barriers to completion",Q2)))</formula>
    </cfRule>
    <cfRule type="containsText" dxfId="5602" priority="1950" operator="containsText" text="Significant barriers to completion">
      <formula>NOT(ISERROR(SEARCH("Significant barriers to completion",Q2)))</formula>
    </cfRule>
  </conditionalFormatting>
  <conditionalFormatting sqref="R3">
    <cfRule type="containsText" dxfId="5601" priority="1934" operator="containsText" text="Completed or fully on track">
      <formula>NOT(ISERROR(SEARCH("Completed or fully on track",R3)))</formula>
    </cfRule>
    <cfRule type="containsText" dxfId="5600" priority="1935" operator="containsText" text="On track with minor barriers to completion">
      <formula>NOT(ISERROR(SEARCH("On track with minor barriers to completion",R3)))</formula>
    </cfRule>
    <cfRule type="containsText" dxfId="5599" priority="1936" operator="containsText" text="Significant barriers to completion">
      <formula>NOT(ISERROR(SEARCH("Significant barriers to completion",R3)))</formula>
    </cfRule>
  </conditionalFormatting>
  <conditionalFormatting sqref="R3">
    <cfRule type="containsText" dxfId="5598" priority="1933" operator="containsText" text="Issues to overcome/expected to complete">
      <formula>NOT(ISERROR(SEARCH("Issues to overcome/expected to complete",R3)))</formula>
    </cfRule>
  </conditionalFormatting>
  <conditionalFormatting sqref="T2">
    <cfRule type="containsText" dxfId="5597" priority="1893" operator="containsText" text="Issues to overcome/expected to complete">
      <formula>NOT(ISERROR(SEARCH("Issues to overcome/expected to complete",T2)))</formula>
    </cfRule>
  </conditionalFormatting>
  <conditionalFormatting sqref="T2">
    <cfRule type="containsText" dxfId="5596" priority="1897" operator="containsText" text="Completed or fully on track">
      <formula>NOT(ISERROR(SEARCH("Completed or fully on track",T2)))</formula>
    </cfRule>
    <cfRule type="containsText" dxfId="5595" priority="1898" operator="containsText" text="On track with minor barriers to completion">
      <formula>NOT(ISERROR(SEARCH("On track with minor barriers to completion",T2)))</formula>
    </cfRule>
    <cfRule type="containsText" dxfId="5594" priority="1899" operator="containsText" text="Significant barriers to completion">
      <formula>NOT(ISERROR(SEARCH("Significant barriers to completion",T2)))</formula>
    </cfRule>
  </conditionalFormatting>
  <conditionalFormatting sqref="T2">
    <cfRule type="containsText" dxfId="5593" priority="1894" operator="containsText" text="Completed or fully on track">
      <formula>NOT(ISERROR(SEARCH("Completed or fully on track",T2)))</formula>
    </cfRule>
    <cfRule type="containsText" dxfId="5592" priority="1895" operator="containsText" text="On track with minor barriers to completion">
      <formula>NOT(ISERROR(SEARCH("On track with minor barriers to completion",T2)))</formula>
    </cfRule>
    <cfRule type="containsText" dxfId="5591" priority="1896" operator="containsText" text="Significant barriers to completion">
      <formula>NOT(ISERROR(SEARCH("Significant barriers to completion",T2)))</formula>
    </cfRule>
  </conditionalFormatting>
  <conditionalFormatting sqref="U2">
    <cfRule type="containsText" dxfId="5590" priority="1869" operator="containsText" text="Issues to overcome/expected to complete">
      <formula>NOT(ISERROR(SEARCH("Issues to overcome/expected to complete",U2)))</formula>
    </cfRule>
  </conditionalFormatting>
  <conditionalFormatting sqref="U2">
    <cfRule type="containsText" dxfId="5589" priority="1873" operator="containsText" text="Completed or fully on track">
      <formula>NOT(ISERROR(SEARCH("Completed or fully on track",U2)))</formula>
    </cfRule>
    <cfRule type="containsText" dxfId="5588" priority="1874" operator="containsText" text="On track with minor barriers to completion">
      <formula>NOT(ISERROR(SEARCH("On track with minor barriers to completion",U2)))</formula>
    </cfRule>
    <cfRule type="containsText" dxfId="5587" priority="1875" operator="containsText" text="Significant barriers to completion">
      <formula>NOT(ISERROR(SEARCH("Significant barriers to completion",U2)))</formula>
    </cfRule>
  </conditionalFormatting>
  <conditionalFormatting sqref="U2">
    <cfRule type="containsText" dxfId="5586" priority="1870" operator="containsText" text="Completed or fully on track">
      <formula>NOT(ISERROR(SEARCH("Completed or fully on track",U2)))</formula>
    </cfRule>
    <cfRule type="containsText" dxfId="5585" priority="1871" operator="containsText" text="On track with minor barriers to completion">
      <formula>NOT(ISERROR(SEARCH("On track with minor barriers to completion",U2)))</formula>
    </cfRule>
    <cfRule type="containsText" dxfId="5584" priority="1872" operator="containsText" text="Significant barriers to completion">
      <formula>NOT(ISERROR(SEARCH("Significant barriers to completion",U2)))</formula>
    </cfRule>
  </conditionalFormatting>
  <conditionalFormatting sqref="V2">
    <cfRule type="containsText" dxfId="5583" priority="1845" operator="containsText" text="Issues to overcome/expected to complete">
      <formula>NOT(ISERROR(SEARCH("Issues to overcome/expected to complete",V2)))</formula>
    </cfRule>
  </conditionalFormatting>
  <conditionalFormatting sqref="V2">
    <cfRule type="containsText" dxfId="5582" priority="1849" operator="containsText" text="Completed or fully on track">
      <formula>NOT(ISERROR(SEARCH("Completed or fully on track",V2)))</formula>
    </cfRule>
    <cfRule type="containsText" dxfId="5581" priority="1850" operator="containsText" text="On track with minor barriers to completion">
      <formula>NOT(ISERROR(SEARCH("On track with minor barriers to completion",V2)))</formula>
    </cfRule>
    <cfRule type="containsText" dxfId="5580" priority="1851" operator="containsText" text="Significant barriers to completion">
      <formula>NOT(ISERROR(SEARCH("Significant barriers to completion",V2)))</formula>
    </cfRule>
  </conditionalFormatting>
  <conditionalFormatting sqref="V2">
    <cfRule type="containsText" dxfId="5579" priority="1846" operator="containsText" text="Completed or fully on track">
      <formula>NOT(ISERROR(SEARCH("Completed or fully on track",V2)))</formula>
    </cfRule>
    <cfRule type="containsText" dxfId="5578" priority="1847" operator="containsText" text="On track with minor barriers to completion">
      <formula>NOT(ISERROR(SEARCH("On track with minor barriers to completion",V2)))</formula>
    </cfRule>
    <cfRule type="containsText" dxfId="5577" priority="1848" operator="containsText" text="Significant barriers to completion">
      <formula>NOT(ISERROR(SEARCH("Significant barriers to completion",V2)))</formula>
    </cfRule>
  </conditionalFormatting>
  <conditionalFormatting sqref="AB26">
    <cfRule type="containsText" dxfId="5576" priority="1507" operator="containsText" text="Completed or fully on track">
      <formula>NOT(ISERROR(SEARCH("Completed or fully on track",AB26)))</formula>
    </cfRule>
    <cfRule type="containsText" dxfId="5575" priority="1508" operator="containsText" text="Issues to overcome/expected to complete">
      <formula>NOT(ISERROR(SEARCH("Issues to overcome/expected to complete",AB26)))</formula>
    </cfRule>
    <cfRule type="containsText" dxfId="5574" priority="1509" operator="containsText" text="Significant barriers to completion">
      <formula>NOT(ISERROR(SEARCH("Significant barriers to completion",AB26)))</formula>
    </cfRule>
  </conditionalFormatting>
  <conditionalFormatting sqref="AB27">
    <cfRule type="containsText" dxfId="5573" priority="1504" operator="containsText" text="Completed or fully on track">
      <formula>NOT(ISERROR(SEARCH("Completed or fully on track",AB27)))</formula>
    </cfRule>
    <cfRule type="containsText" dxfId="5572" priority="1505" operator="containsText" text="Issues to overcome/expected to complete">
      <formula>NOT(ISERROR(SEARCH("Issues to overcome/expected to complete",AB27)))</formula>
    </cfRule>
    <cfRule type="containsText" dxfId="5571" priority="1506" operator="containsText" text="Significant barriers to completion">
      <formula>NOT(ISERROR(SEARCH("Significant barriers to completion",AB27)))</formula>
    </cfRule>
  </conditionalFormatting>
  <conditionalFormatting sqref="AB25">
    <cfRule type="containsText" dxfId="5570" priority="1413" operator="containsText" text="Completed or fully on track">
      <formula>NOT(ISERROR(SEARCH("Completed or fully on track",AB25)))</formula>
    </cfRule>
    <cfRule type="containsText" dxfId="5569" priority="1414" operator="containsText" text="Issues to overcome/expected to complete">
      <formula>NOT(ISERROR(SEARCH("Issues to overcome/expected to complete",AB25)))</formula>
    </cfRule>
    <cfRule type="containsText" dxfId="5568" priority="1415" operator="containsText" text="Significant barriers to completion">
      <formula>NOT(ISERROR(SEARCH("Significant barriers to completion",AB25)))</formula>
    </cfRule>
  </conditionalFormatting>
  <conditionalFormatting sqref="A30:A31">
    <cfRule type="containsText" dxfId="5567" priority="1053" operator="containsText" text="Completed or fully on track">
      <formula>NOT(ISERROR(SEARCH("Completed or fully on track",A30)))</formula>
    </cfRule>
    <cfRule type="containsText" dxfId="5566" priority="1054" operator="containsText" text="Issues to overcome/expected to complete">
      <formula>NOT(ISERROR(SEARCH("Issues to overcome/expected to complete",A30)))</formula>
    </cfRule>
    <cfRule type="containsText" dxfId="5565" priority="1055" operator="containsText" text="Significant barriers to completion">
      <formula>NOT(ISERROR(SEARCH("Significant barriers to completion",A30)))</formula>
    </cfRule>
  </conditionalFormatting>
  <conditionalFormatting sqref="A4">
    <cfRule type="containsText" dxfId="5564" priority="514" operator="containsText" text="Completed or fully on track">
      <formula>NOT(ISERROR(SEARCH("Completed or fully on track",A4)))</formula>
    </cfRule>
    <cfRule type="containsText" dxfId="5563" priority="515" operator="containsText" text="Issues to overcome/expected to complete">
      <formula>NOT(ISERROR(SEARCH("Issues to overcome/expected to complete",A4)))</formula>
    </cfRule>
    <cfRule type="containsText" dxfId="5562" priority="516" operator="containsText" text="Significant barriers to completion">
      <formula>NOT(ISERROR(SEARCH("Significant barriers to completion",A4)))</formula>
    </cfRule>
  </conditionalFormatting>
  <conditionalFormatting sqref="AB24">
    <cfRule type="containsText" dxfId="5561" priority="504" operator="containsText" text="Completed or fully on track">
      <formula>NOT(ISERROR(SEARCH("Completed or fully on track",AB24)))</formula>
    </cfRule>
    <cfRule type="containsText" dxfId="5560" priority="505" operator="containsText" text="Issues to overcome/expected to complete">
      <formula>NOT(ISERROR(SEARCH("Issues to overcome/expected to complete",AB24)))</formula>
    </cfRule>
    <cfRule type="containsText" dxfId="5559" priority="506" operator="containsText" text="Significant barriers to completion">
      <formula>NOT(ISERROR(SEARCH("Significant barriers to completion",AB24)))</formula>
    </cfRule>
  </conditionalFormatting>
  <conditionalFormatting sqref="A28">
    <cfRule type="containsText" dxfId="5558" priority="215" operator="containsText" text="Completed or fully on track">
      <formula>NOT(ISERROR(SEARCH("Completed or fully on track",A28)))</formula>
    </cfRule>
    <cfRule type="containsText" dxfId="5557" priority="216" operator="containsText" text="Issues to overcome/expected to complete">
      <formula>NOT(ISERROR(SEARCH("Issues to overcome/expected to complete",A28)))</formula>
    </cfRule>
    <cfRule type="containsText" dxfId="5556" priority="217" operator="containsText" text="Significant barriers to completion">
      <formula>NOT(ISERROR(SEARCH("Significant barriers to completion",A28)))</formula>
    </cfRule>
  </conditionalFormatting>
  <conditionalFormatting sqref="A39">
    <cfRule type="containsText" dxfId="5555" priority="205" operator="containsText" text="Completed or fully on track">
      <formula>NOT(ISERROR(SEARCH("Completed or fully on track",A39)))</formula>
    </cfRule>
    <cfRule type="containsText" dxfId="5554" priority="206" operator="containsText" text="Issues to overcome/expected to complete">
      <formula>NOT(ISERROR(SEARCH("Issues to overcome/expected to complete",A39)))</formula>
    </cfRule>
    <cfRule type="containsText" dxfId="5553" priority="207" operator="containsText" text="Significant barriers to completion">
      <formula>NOT(ISERROR(SEARCH("Significant barriers to completion",A39)))</formula>
    </cfRule>
  </conditionalFormatting>
  <conditionalFormatting sqref="R2">
    <cfRule type="containsText" dxfId="5552" priority="152" operator="containsText" text="Issues to overcome/expected to complete">
      <formula>NOT(ISERROR(SEARCH("Issues to overcome/expected to complete",R2)))</formula>
    </cfRule>
  </conditionalFormatting>
  <conditionalFormatting sqref="R2">
    <cfRule type="containsText" dxfId="5551" priority="156" operator="containsText" text="Completed or fully on track">
      <formula>NOT(ISERROR(SEARCH("Completed or fully on track",R2)))</formula>
    </cfRule>
    <cfRule type="containsText" dxfId="5550" priority="157" operator="containsText" text="On track with minor barriers to completion">
      <formula>NOT(ISERROR(SEARCH("On track with minor barriers to completion",R2)))</formula>
    </cfRule>
    <cfRule type="containsText" dxfId="5549" priority="158" operator="containsText" text="Significant barriers to completion">
      <formula>NOT(ISERROR(SEARCH("Significant barriers to completion",R2)))</formula>
    </cfRule>
  </conditionalFormatting>
  <conditionalFormatting sqref="R2">
    <cfRule type="containsText" dxfId="5548" priority="153" operator="containsText" text="Completed or fully on track">
      <formula>NOT(ISERROR(SEARCH("Completed or fully on track",R2)))</formula>
    </cfRule>
    <cfRule type="containsText" dxfId="5547" priority="154" operator="containsText" text="On track with minor barriers to completion">
      <formula>NOT(ISERROR(SEARCH("On track with minor barriers to completion",R2)))</formula>
    </cfRule>
    <cfRule type="containsText" dxfId="5546" priority="155" operator="containsText" text="Significant barriers to completion">
      <formula>NOT(ISERROR(SEARCH("Significant barriers to completion",R2)))</formula>
    </cfRule>
  </conditionalFormatting>
  <conditionalFormatting sqref="S2">
    <cfRule type="containsText" dxfId="5545" priority="145" operator="containsText" text="Issues to overcome/expected to complete">
      <formula>NOT(ISERROR(SEARCH("Issues to overcome/expected to complete",S2)))</formula>
    </cfRule>
  </conditionalFormatting>
  <conditionalFormatting sqref="S2">
    <cfRule type="containsText" dxfId="5544" priority="149" operator="containsText" text="Completed or fully on track">
      <formula>NOT(ISERROR(SEARCH("Completed or fully on track",S2)))</formula>
    </cfRule>
    <cfRule type="containsText" dxfId="5543" priority="150" operator="containsText" text="On track with minor barriers to completion">
      <formula>NOT(ISERROR(SEARCH("On track with minor barriers to completion",S2)))</formula>
    </cfRule>
    <cfRule type="containsText" dxfId="5542" priority="151" operator="containsText" text="Significant barriers to completion">
      <formula>NOT(ISERROR(SEARCH("Significant barriers to completion",S2)))</formula>
    </cfRule>
  </conditionalFormatting>
  <conditionalFormatting sqref="S2">
    <cfRule type="containsText" dxfId="5541" priority="146" operator="containsText" text="Completed or fully on track">
      <formula>NOT(ISERROR(SEARCH("Completed or fully on track",S2)))</formula>
    </cfRule>
    <cfRule type="containsText" dxfId="5540" priority="147" operator="containsText" text="On track with minor barriers to completion">
      <formula>NOT(ISERROR(SEARCH("On track with minor barriers to completion",S2)))</formula>
    </cfRule>
    <cfRule type="containsText" dxfId="5539" priority="148" operator="containsText" text="Significant barriers to completion">
      <formula>NOT(ISERROR(SEARCH("Significant barriers to completion",S2)))</formula>
    </cfRule>
  </conditionalFormatting>
  <conditionalFormatting sqref="Y2">
    <cfRule type="containsText" dxfId="5538" priority="138" operator="containsText" text="Issues to overcome/expected to complete">
      <formula>NOT(ISERROR(SEARCH("Issues to overcome/expected to complete",Y2)))</formula>
    </cfRule>
  </conditionalFormatting>
  <conditionalFormatting sqref="Y2">
    <cfRule type="containsText" dxfId="5537" priority="142" operator="containsText" text="Completed or fully on track">
      <formula>NOT(ISERROR(SEARCH("Completed or fully on track",Y2)))</formula>
    </cfRule>
    <cfRule type="containsText" dxfId="5536" priority="143" operator="containsText" text="On track with minor barriers to completion">
      <formula>NOT(ISERROR(SEARCH("On track with minor barriers to completion",Y2)))</formula>
    </cfRule>
    <cfRule type="containsText" dxfId="5535" priority="144" operator="containsText" text="Significant barriers to completion">
      <formula>NOT(ISERROR(SEARCH("Significant barriers to completion",Y2)))</formula>
    </cfRule>
  </conditionalFormatting>
  <conditionalFormatting sqref="Y2">
    <cfRule type="containsText" dxfId="5534" priority="139" operator="containsText" text="Completed or fully on track">
      <formula>NOT(ISERROR(SEARCH("Completed or fully on track",Y2)))</formula>
    </cfRule>
    <cfRule type="containsText" dxfId="5533" priority="140" operator="containsText" text="On track with minor barriers to completion">
      <formula>NOT(ISERROR(SEARCH("On track with minor barriers to completion",Y2)))</formula>
    </cfRule>
    <cfRule type="containsText" dxfId="5532" priority="141" operator="containsText" text="Significant barriers to completion">
      <formula>NOT(ISERROR(SEARCH("Significant barriers to completion",Y2)))</formula>
    </cfRule>
  </conditionalFormatting>
  <conditionalFormatting sqref="W2 Z2">
    <cfRule type="containsText" dxfId="5531" priority="131" operator="containsText" text="Issues to overcome/expected to complete">
      <formula>NOT(ISERROR(SEARCH("Issues to overcome/expected to complete",W2)))</formula>
    </cfRule>
  </conditionalFormatting>
  <conditionalFormatting sqref="W2 Z2">
    <cfRule type="containsText" dxfId="5530" priority="135" operator="containsText" text="Completed or fully on track">
      <formula>NOT(ISERROR(SEARCH("Completed or fully on track",W2)))</formula>
    </cfRule>
    <cfRule type="containsText" dxfId="5529" priority="136" operator="containsText" text="On track with minor barriers to completion">
      <formula>NOT(ISERROR(SEARCH("On track with minor barriers to completion",W2)))</formula>
    </cfRule>
    <cfRule type="containsText" dxfId="5528" priority="137" operator="containsText" text="Significant barriers to completion">
      <formula>NOT(ISERROR(SEARCH("Significant barriers to completion",W2)))</formula>
    </cfRule>
  </conditionalFormatting>
  <conditionalFormatting sqref="W2 Z2">
    <cfRule type="containsText" dxfId="5527" priority="132" operator="containsText" text="Completed or fully on track">
      <formula>NOT(ISERROR(SEARCH("Completed or fully on track",W2)))</formula>
    </cfRule>
    <cfRule type="containsText" dxfId="5526" priority="133" operator="containsText" text="On track with minor barriers to completion">
      <formula>NOT(ISERROR(SEARCH("On track with minor barriers to completion",W2)))</formula>
    </cfRule>
    <cfRule type="containsText" dxfId="5525" priority="134" operator="containsText" text="Significant barriers to completion">
      <formula>NOT(ISERROR(SEARCH("Significant barriers to completion",W2)))</formula>
    </cfRule>
  </conditionalFormatting>
  <conditionalFormatting sqref="X2 AA2">
    <cfRule type="containsText" dxfId="5524" priority="124" operator="containsText" text="Issues to overcome/expected to complete">
      <formula>NOT(ISERROR(SEARCH("Issues to overcome/expected to complete",X2)))</formula>
    </cfRule>
  </conditionalFormatting>
  <conditionalFormatting sqref="X2 AA2">
    <cfRule type="containsText" dxfId="5523" priority="128" operator="containsText" text="Completed or fully on track">
      <formula>NOT(ISERROR(SEARCH("Completed or fully on track",X2)))</formula>
    </cfRule>
    <cfRule type="containsText" dxfId="5522" priority="129" operator="containsText" text="On track with minor barriers to completion">
      <formula>NOT(ISERROR(SEARCH("On track with minor barriers to completion",X2)))</formula>
    </cfRule>
    <cfRule type="containsText" dxfId="5521" priority="130" operator="containsText" text="Significant barriers to completion">
      <formula>NOT(ISERROR(SEARCH("Significant barriers to completion",X2)))</formula>
    </cfRule>
  </conditionalFormatting>
  <conditionalFormatting sqref="X2 AA2">
    <cfRule type="containsText" dxfId="5520" priority="125" operator="containsText" text="Completed or fully on track">
      <formula>NOT(ISERROR(SEARCH("Completed or fully on track",X2)))</formula>
    </cfRule>
    <cfRule type="containsText" dxfId="5519" priority="126" operator="containsText" text="On track with minor barriers to completion">
      <formula>NOT(ISERROR(SEARCH("On track with minor barriers to completion",X2)))</formula>
    </cfRule>
    <cfRule type="containsText" dxfId="5518" priority="127" operator="containsText" text="Significant barriers to completion">
      <formula>NOT(ISERROR(SEARCH("Significant barriers to completion",X2)))</formula>
    </cfRule>
  </conditionalFormatting>
  <conditionalFormatting sqref="A40:A41">
    <cfRule type="containsText" dxfId="5517" priority="118" operator="containsText" text="Completed or fully on track">
      <formula>NOT(ISERROR(SEARCH("Completed or fully on track",A40)))</formula>
    </cfRule>
    <cfRule type="containsText" dxfId="5516" priority="119" operator="containsText" text="Issues to overcome/expected to complete">
      <formula>NOT(ISERROR(SEARCH("Issues to overcome/expected to complete",A40)))</formula>
    </cfRule>
    <cfRule type="containsText" dxfId="5515" priority="120" operator="containsText" text="Significant barriers to completion">
      <formula>NOT(ISERROR(SEARCH("Significant barriers to completion",A40)))</formula>
    </cfRule>
  </conditionalFormatting>
  <dataValidations count="2">
    <dataValidation type="list" allowBlank="1" showInputMessage="1" showErrorMessage="1" sqref="H37 C25 B29:D29 V26 H26:I26 O26:S26 F29 Z25:AA25 B17:B20 B9:B13 H40:H42 B4:B6 B34:B38 B22:B27 D25:D26 Y25:Y26 B40:B51 C9:AA9 E25:X25 I29:AA29">
      <formula1>RAG</formula1>
    </dataValidation>
    <dataValidation type="list" allowBlank="1" showInputMessage="1" showErrorMessage="1" prompt="Select from drop-down menu" sqref="B2:B3 C3:AA3">
      <formula1>RAG</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420" operator="containsText" text="Completed or fully on track" id="{288B3765-7312-450A-ACDF-E78DF5C9A74F}">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421" operator="containsText" text="On track with minor barriers to completion" id="{F47668F2-FF5A-4BE8-ACC3-62F7CF7FF1FE}">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422" operator="containsText" text="Significant barriers to completion" id="{54C6D966-39E9-4420-9989-544BCF8489CF}">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B4:AA52</xm:sqref>
        </x14:conditionalFormatting>
        <x14:conditionalFormatting xmlns:xm="http://schemas.microsoft.com/office/excel/2006/main">
          <x14:cfRule type="containsText" priority="1416" operator="containsText" text="Completed or fully on track" id="{FEE58539-E673-4847-86B2-7B0531AC9B3B}">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417" operator="containsText" text="Issues to overcome/expected to complete" id="{18FD6700-6505-41BE-B613-05B9D2F90BFA}">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418" operator="containsText" text="Significant barriers to completion" id="{3052176C-3AFF-441E-AEE7-32F47219B4F3}">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B4:AA52 AB43:AB48</xm:sqref>
        </x14:conditionalFormatting>
        <x14:conditionalFormatting xmlns:xm="http://schemas.microsoft.com/office/excel/2006/main">
          <x14:cfRule type="containsText" priority="36" operator="containsText" text="Issues to overcome/expected to complete" id="{63A006D8-0D2B-4309-A5C0-9A4E6AB988A2}">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B4:AA51</xm:sqref>
        </x14:conditionalFormatting>
        <x14:conditionalFormatting xmlns:xm="http://schemas.microsoft.com/office/excel/2006/main">
          <x14:cfRule type="containsText" priority="1" operator="containsText" text="Issues to overcome/expected to complete" id="{6221AE63-7CAE-4A64-823F-3F16C3DD4ED4}">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B52:AA52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726"/>
  </sheetPr>
  <dimension ref="A1:AM52"/>
  <sheetViews>
    <sheetView zoomScale="50" zoomScaleNormal="50" workbookViewId="0">
      <pane xSplit="1" ySplit="2" topLeftCell="E5" activePane="bottomRight" state="frozen"/>
      <selection pane="topRight" activeCell="C1" sqref="C1"/>
      <selection pane="bottomLeft" activeCell="A3" sqref="A3"/>
      <selection pane="bottomRight" activeCell="M60" sqref="M60"/>
    </sheetView>
  </sheetViews>
  <sheetFormatPr defaultColWidth="16.5546875" defaultRowHeight="14.4"/>
  <cols>
    <col min="1" max="1" width="55.5546875" style="181" customWidth="1"/>
    <col min="2" max="2" width="13.21875" style="182" customWidth="1"/>
    <col min="3" max="3" width="13.21875" style="76" customWidth="1"/>
    <col min="4" max="4" width="13.5546875" style="76" customWidth="1"/>
    <col min="5" max="5" width="15.5546875" style="76" customWidth="1"/>
    <col min="6" max="6" width="12.5546875" style="183" customWidth="1"/>
    <col min="7" max="7" width="12.5546875" style="76" bestFit="1" customWidth="1"/>
    <col min="8" max="9" width="15.5546875" style="76" customWidth="1"/>
    <col min="10" max="10" width="12" style="76" bestFit="1" customWidth="1"/>
    <col min="11" max="11" width="15.21875" style="76" customWidth="1"/>
    <col min="12" max="13" width="12" style="76" bestFit="1" customWidth="1"/>
    <col min="14" max="14" width="13" style="76" customWidth="1"/>
    <col min="15" max="16" width="12" style="76" bestFit="1" customWidth="1"/>
    <col min="17" max="17" width="12" style="76" customWidth="1"/>
    <col min="18" max="19" width="16.5546875" style="7" bestFit="1" customWidth="1"/>
    <col min="20" max="27" width="16.5546875" style="76" bestFit="1" customWidth="1"/>
    <col min="28" max="39" width="16.5546875" style="166"/>
    <col min="40" max="16384" width="16.5546875" style="76"/>
  </cols>
  <sheetData>
    <row r="1" spans="1:39" ht="49.8" customHeight="1">
      <c r="A1" s="238" t="s">
        <v>538</v>
      </c>
      <c r="B1" s="239"/>
      <c r="C1" s="239"/>
      <c r="D1" s="239"/>
      <c r="E1" s="162"/>
      <c r="F1" s="163"/>
      <c r="G1" s="162"/>
      <c r="H1" s="162"/>
      <c r="I1" s="164"/>
      <c r="J1" s="162"/>
      <c r="K1" s="162"/>
      <c r="L1" s="162"/>
      <c r="M1" s="162"/>
      <c r="N1" s="162"/>
      <c r="O1" s="165"/>
      <c r="P1" s="162"/>
      <c r="Q1" s="162"/>
      <c r="R1" s="162"/>
      <c r="S1" s="162"/>
      <c r="T1" s="162"/>
      <c r="U1" s="162"/>
      <c r="V1" s="162"/>
      <c r="W1" s="162"/>
      <c r="X1" s="162"/>
      <c r="Y1" s="162"/>
      <c r="Z1" s="162"/>
      <c r="AA1" s="162"/>
      <c r="AB1" s="4"/>
    </row>
    <row r="2" spans="1:39" s="147" customFormat="1" ht="63.75" customHeight="1">
      <c r="A2" s="184"/>
      <c r="B2" s="149" t="s">
        <v>1</v>
      </c>
      <c r="C2" s="149" t="s">
        <v>2</v>
      </c>
      <c r="D2" s="149" t="s">
        <v>3</v>
      </c>
      <c r="E2" s="149" t="s">
        <v>4</v>
      </c>
      <c r="F2" s="185" t="s">
        <v>5</v>
      </c>
      <c r="G2" s="149" t="s">
        <v>6</v>
      </c>
      <c r="H2" s="149" t="s">
        <v>7</v>
      </c>
      <c r="I2" s="149" t="s">
        <v>8</v>
      </c>
      <c r="J2" s="149" t="s">
        <v>9</v>
      </c>
      <c r="K2" s="149" t="s">
        <v>10</v>
      </c>
      <c r="L2" s="149" t="s">
        <v>11</v>
      </c>
      <c r="M2" s="149" t="s">
        <v>12</v>
      </c>
      <c r="N2" s="149" t="s">
        <v>13</v>
      </c>
      <c r="O2" s="149" t="s">
        <v>14</v>
      </c>
      <c r="P2" s="149" t="s">
        <v>15</v>
      </c>
      <c r="Q2" s="149" t="s">
        <v>16</v>
      </c>
      <c r="R2" s="149" t="s">
        <v>17</v>
      </c>
      <c r="S2" s="149" t="s">
        <v>18</v>
      </c>
      <c r="T2" s="149" t="s">
        <v>19</v>
      </c>
      <c r="U2" s="149" t="s">
        <v>20</v>
      </c>
      <c r="V2" s="149" t="s">
        <v>21</v>
      </c>
      <c r="W2" s="149" t="s">
        <v>22</v>
      </c>
      <c r="X2" s="149" t="s">
        <v>23</v>
      </c>
      <c r="Y2" s="149" t="s">
        <v>24</v>
      </c>
      <c r="Z2" s="149" t="s">
        <v>25</v>
      </c>
      <c r="AA2" s="149" t="s">
        <v>26</v>
      </c>
      <c r="AB2" s="186"/>
      <c r="AC2" s="187"/>
      <c r="AD2" s="187"/>
      <c r="AE2" s="187"/>
      <c r="AF2" s="187"/>
      <c r="AG2" s="187"/>
      <c r="AH2" s="187"/>
      <c r="AI2" s="187"/>
      <c r="AJ2" s="187"/>
      <c r="AK2" s="187"/>
      <c r="AL2" s="187"/>
      <c r="AM2" s="187"/>
    </row>
    <row r="3" spans="1:39" ht="40.799999999999997" customHeight="1">
      <c r="A3" s="167" t="s">
        <v>27</v>
      </c>
      <c r="B3" s="14" t="s">
        <v>28</v>
      </c>
      <c r="C3" s="14" t="s">
        <v>28</v>
      </c>
      <c r="D3" s="14" t="s">
        <v>28</v>
      </c>
      <c r="E3" s="14" t="s">
        <v>28</v>
      </c>
      <c r="F3" s="168" t="s">
        <v>28</v>
      </c>
      <c r="G3" s="14" t="s">
        <v>28</v>
      </c>
      <c r="H3" s="14" t="s">
        <v>28</v>
      </c>
      <c r="I3" s="14" t="s">
        <v>28</v>
      </c>
      <c r="J3" s="14" t="s">
        <v>28</v>
      </c>
      <c r="K3" s="14" t="s">
        <v>28</v>
      </c>
      <c r="L3" s="14" t="s">
        <v>28</v>
      </c>
      <c r="M3" s="14" t="s">
        <v>28</v>
      </c>
      <c r="N3" s="14" t="s">
        <v>28</v>
      </c>
      <c r="O3" s="14" t="s">
        <v>28</v>
      </c>
      <c r="P3" s="14" t="s">
        <v>28</v>
      </c>
      <c r="Q3" s="14" t="s">
        <v>28</v>
      </c>
      <c r="R3" s="14" t="s">
        <v>28</v>
      </c>
      <c r="S3" s="14" t="s">
        <v>28</v>
      </c>
      <c r="T3" s="14" t="s">
        <v>28</v>
      </c>
      <c r="U3" s="14" t="s">
        <v>28</v>
      </c>
      <c r="V3" s="14" t="s">
        <v>28</v>
      </c>
      <c r="W3" s="14" t="s">
        <v>28</v>
      </c>
      <c r="X3" s="14" t="s">
        <v>28</v>
      </c>
      <c r="Y3" s="14" t="s">
        <v>28</v>
      </c>
      <c r="Z3" s="14" t="s">
        <v>28</v>
      </c>
      <c r="AA3" s="14"/>
      <c r="AB3" s="15"/>
    </row>
    <row r="4" spans="1:39" ht="40.799999999999997" customHeight="1">
      <c r="A4" s="98" t="s">
        <v>352</v>
      </c>
      <c r="B4" s="272"/>
      <c r="C4" s="273"/>
      <c r="D4" s="273">
        <v>15000</v>
      </c>
      <c r="E4" s="273"/>
      <c r="F4" s="273">
        <v>15000</v>
      </c>
      <c r="G4" s="273"/>
      <c r="H4" s="273">
        <v>30000</v>
      </c>
      <c r="I4" s="273">
        <v>15000</v>
      </c>
      <c r="J4" s="273"/>
      <c r="K4" s="274"/>
      <c r="L4" s="258"/>
      <c r="M4" s="258">
        <v>15000</v>
      </c>
      <c r="N4" s="258">
        <v>15000</v>
      </c>
      <c r="O4" s="258"/>
      <c r="P4" s="258"/>
      <c r="Q4" s="258">
        <v>15000</v>
      </c>
      <c r="R4" s="258"/>
      <c r="S4" s="258"/>
      <c r="T4" s="258"/>
      <c r="U4" s="272">
        <v>15000</v>
      </c>
      <c r="V4" s="273">
        <v>15000</v>
      </c>
      <c r="W4" s="273"/>
      <c r="X4" s="273"/>
      <c r="Y4" s="274"/>
      <c r="Z4" s="258"/>
      <c r="AA4" s="258"/>
      <c r="AB4" s="19"/>
    </row>
    <row r="5" spans="1:39" s="7" customFormat="1" ht="40.799999999999997" customHeight="1" thickBot="1">
      <c r="A5" s="25" t="s">
        <v>35</v>
      </c>
      <c r="B5" s="275">
        <v>86983.2</v>
      </c>
      <c r="C5" s="276">
        <v>616057.78</v>
      </c>
      <c r="D5" s="276">
        <v>679222.46</v>
      </c>
      <c r="E5" s="276">
        <v>895982</v>
      </c>
      <c r="F5" s="277">
        <v>943046.47</v>
      </c>
      <c r="G5" s="276">
        <v>0</v>
      </c>
      <c r="H5" s="277">
        <v>1063583.18</v>
      </c>
      <c r="I5" s="277">
        <v>812863.55</v>
      </c>
      <c r="J5" s="276">
        <v>0</v>
      </c>
      <c r="K5" s="278">
        <v>420207.04</v>
      </c>
      <c r="L5" s="222">
        <v>444105</v>
      </c>
      <c r="M5" s="222">
        <v>524105.7</v>
      </c>
      <c r="N5" s="222">
        <v>408289</v>
      </c>
      <c r="O5" s="279">
        <v>580140.16</v>
      </c>
      <c r="P5" s="279">
        <v>109427.4</v>
      </c>
      <c r="Q5" s="280">
        <v>822631.01</v>
      </c>
      <c r="R5" s="281">
        <v>378088</v>
      </c>
      <c r="S5" s="280">
        <v>784362.2</v>
      </c>
      <c r="T5" s="282">
        <v>188693</v>
      </c>
      <c r="U5" s="283">
        <v>542554.04</v>
      </c>
      <c r="V5" s="276">
        <v>457849</v>
      </c>
      <c r="W5" s="277">
        <v>635276</v>
      </c>
      <c r="X5" s="276">
        <v>279500</v>
      </c>
      <c r="Y5" s="278">
        <v>336200</v>
      </c>
      <c r="Z5" s="222">
        <v>0</v>
      </c>
      <c r="AA5" s="222">
        <v>169200</v>
      </c>
      <c r="AB5" s="19"/>
      <c r="AC5" s="6"/>
      <c r="AD5" s="6"/>
      <c r="AE5" s="6"/>
      <c r="AF5" s="6"/>
      <c r="AG5" s="6"/>
      <c r="AH5" s="6"/>
      <c r="AI5" s="6"/>
      <c r="AJ5" s="6"/>
      <c r="AK5" s="6"/>
      <c r="AL5" s="6"/>
      <c r="AM5" s="6"/>
    </row>
    <row r="6" spans="1:39" s="7" customFormat="1" ht="40.799999999999997" customHeight="1">
      <c r="A6" s="25" t="s">
        <v>961</v>
      </c>
      <c r="B6" s="275"/>
      <c r="C6" s="276"/>
      <c r="D6" s="276"/>
      <c r="E6" s="276"/>
      <c r="F6" s="277"/>
      <c r="G6" s="276"/>
      <c r="H6" s="277"/>
      <c r="I6" s="277"/>
      <c r="J6" s="276"/>
      <c r="K6" s="278"/>
      <c r="L6" s="222"/>
      <c r="M6" s="222"/>
      <c r="N6" s="222"/>
      <c r="O6" s="284"/>
      <c r="P6" s="284"/>
      <c r="Q6" s="277"/>
      <c r="R6" s="285"/>
      <c r="S6" s="277"/>
      <c r="T6" s="276"/>
      <c r="U6" s="286"/>
      <c r="V6" s="276"/>
      <c r="W6" s="277"/>
      <c r="X6" s="276"/>
      <c r="Y6" s="278"/>
      <c r="Z6" s="222"/>
      <c r="AA6" s="222"/>
      <c r="AB6" s="19"/>
      <c r="AC6" s="6"/>
      <c r="AD6" s="6"/>
      <c r="AE6" s="6"/>
      <c r="AF6" s="6"/>
      <c r="AG6" s="6"/>
      <c r="AH6" s="6"/>
      <c r="AI6" s="6"/>
      <c r="AJ6" s="6"/>
      <c r="AK6" s="6"/>
      <c r="AL6" s="6"/>
      <c r="AM6" s="6"/>
    </row>
    <row r="7" spans="1:39" s="7" customFormat="1" ht="40.799999999999997" customHeight="1">
      <c r="A7" s="98" t="s">
        <v>949</v>
      </c>
      <c r="B7" s="275">
        <v>635583.93999999994</v>
      </c>
      <c r="C7" s="276">
        <v>1372290.89</v>
      </c>
      <c r="D7" s="276">
        <v>1180066.51</v>
      </c>
      <c r="E7" s="276">
        <v>4685729.9000000004</v>
      </c>
      <c r="F7" s="277">
        <v>2978174.41</v>
      </c>
      <c r="G7" s="276">
        <v>4682192.04</v>
      </c>
      <c r="H7" s="277">
        <v>4219145.5999999996</v>
      </c>
      <c r="I7" s="277">
        <v>1916580.71</v>
      </c>
      <c r="J7" s="276">
        <v>1589742.45</v>
      </c>
      <c r="K7" s="278">
        <v>1423253.56</v>
      </c>
      <c r="L7" s="222">
        <v>763621.2</v>
      </c>
      <c r="M7" s="222">
        <v>839951.14</v>
      </c>
      <c r="N7" s="222">
        <v>2217523.87</v>
      </c>
      <c r="O7" s="284">
        <v>512159.15</v>
      </c>
      <c r="P7" s="284">
        <v>928206.88</v>
      </c>
      <c r="Q7" s="277">
        <v>2584282.73</v>
      </c>
      <c r="R7" s="285">
        <v>1803482.88</v>
      </c>
      <c r="S7" s="277">
        <v>1473471.62</v>
      </c>
      <c r="T7" s="276">
        <v>1061050.67</v>
      </c>
      <c r="U7" s="286">
        <v>1445714.67</v>
      </c>
      <c r="V7" s="276">
        <v>1175299.8700000001</v>
      </c>
      <c r="W7" s="277">
        <v>1582866.74</v>
      </c>
      <c r="X7" s="276">
        <v>1415826.39</v>
      </c>
      <c r="Y7" s="278">
        <v>636803.43000000005</v>
      </c>
      <c r="Z7" s="222">
        <v>1352163.13</v>
      </c>
      <c r="AA7" s="222">
        <v>1082056.29</v>
      </c>
      <c r="AB7" s="19"/>
      <c r="AC7" s="6"/>
      <c r="AD7" s="6"/>
      <c r="AE7" s="6"/>
      <c r="AF7" s="6"/>
      <c r="AG7" s="6"/>
      <c r="AH7" s="6"/>
      <c r="AI7" s="6"/>
      <c r="AJ7" s="6"/>
      <c r="AK7" s="6"/>
      <c r="AL7" s="6"/>
      <c r="AM7" s="6"/>
    </row>
    <row r="8" spans="1:39" s="7" customFormat="1" ht="40.799999999999997" customHeight="1">
      <c r="A8" s="25" t="s">
        <v>952</v>
      </c>
      <c r="B8" s="275">
        <v>283141</v>
      </c>
      <c r="C8" s="276">
        <v>285126</v>
      </c>
      <c r="D8" s="276">
        <v>301325</v>
      </c>
      <c r="E8" s="276">
        <v>716010</v>
      </c>
      <c r="F8" s="276">
        <v>374061</v>
      </c>
      <c r="G8" s="276">
        <v>1627601</v>
      </c>
      <c r="H8" s="276">
        <v>593082</v>
      </c>
      <c r="I8" s="287">
        <v>312671</v>
      </c>
      <c r="J8" s="276">
        <v>332848</v>
      </c>
      <c r="K8" s="278">
        <v>290749</v>
      </c>
      <c r="L8" s="222">
        <v>291487</v>
      </c>
      <c r="M8" s="222">
        <v>265201</v>
      </c>
      <c r="N8" s="222">
        <v>350591</v>
      </c>
      <c r="O8" s="222">
        <v>276585</v>
      </c>
      <c r="P8" s="222">
        <v>323952</v>
      </c>
      <c r="Q8" s="222">
        <v>322731</v>
      </c>
      <c r="R8" s="222">
        <v>314415</v>
      </c>
      <c r="S8" s="222">
        <v>277255</v>
      </c>
      <c r="T8" s="222">
        <v>298782</v>
      </c>
      <c r="U8" s="275">
        <v>279884</v>
      </c>
      <c r="V8" s="276">
        <v>282702</v>
      </c>
      <c r="W8" s="276">
        <v>338885</v>
      </c>
      <c r="X8" s="276">
        <v>320195</v>
      </c>
      <c r="Y8" s="278">
        <v>291654</v>
      </c>
      <c r="Z8" s="222">
        <v>340233</v>
      </c>
      <c r="AA8" s="222">
        <v>308834</v>
      </c>
      <c r="AB8" s="19"/>
      <c r="AC8" s="6"/>
      <c r="AD8" s="6"/>
      <c r="AE8" s="6"/>
      <c r="AF8" s="6"/>
      <c r="AG8" s="6"/>
      <c r="AH8" s="6"/>
      <c r="AI8" s="6"/>
      <c r="AJ8" s="6"/>
      <c r="AK8" s="6"/>
      <c r="AL8" s="6"/>
      <c r="AM8" s="6"/>
    </row>
    <row r="9" spans="1:39" ht="40.799999999999997" customHeight="1">
      <c r="A9" s="221" t="s">
        <v>943</v>
      </c>
      <c r="B9" s="288"/>
      <c r="C9" s="289"/>
      <c r="D9" s="289">
        <v>125000</v>
      </c>
      <c r="E9" s="289"/>
      <c r="F9" s="289">
        <v>125000</v>
      </c>
      <c r="G9" s="289">
        <v>125000</v>
      </c>
      <c r="H9" s="289"/>
      <c r="I9" s="289"/>
      <c r="J9" s="289"/>
      <c r="K9" s="290">
        <v>125000</v>
      </c>
      <c r="L9" s="290"/>
      <c r="M9" s="290"/>
      <c r="N9" s="290"/>
      <c r="O9" s="290">
        <v>125000</v>
      </c>
      <c r="P9" s="290"/>
      <c r="Q9" s="290"/>
      <c r="R9" s="290">
        <v>125000</v>
      </c>
      <c r="S9" s="290"/>
      <c r="T9" s="290"/>
      <c r="U9" s="290"/>
      <c r="V9" s="290"/>
      <c r="W9" s="290"/>
      <c r="X9" s="290"/>
      <c r="Y9" s="290"/>
      <c r="Z9" s="290">
        <v>125000</v>
      </c>
      <c r="AA9" s="290"/>
    </row>
    <row r="10" spans="1:39" s="7" customFormat="1" ht="40.799999999999997" customHeight="1">
      <c r="A10" s="25" t="s">
        <v>39</v>
      </c>
      <c r="B10" s="222">
        <v>273363</v>
      </c>
      <c r="C10" s="222">
        <v>262761</v>
      </c>
      <c r="D10" s="222">
        <v>1243394</v>
      </c>
      <c r="E10" s="222">
        <v>2443736</v>
      </c>
      <c r="F10" s="222">
        <v>3679891</v>
      </c>
      <c r="G10" s="222">
        <v>10088148</v>
      </c>
      <c r="H10" s="222">
        <v>2421629</v>
      </c>
      <c r="I10" s="222">
        <v>1684911</v>
      </c>
      <c r="J10" s="222">
        <v>443545</v>
      </c>
      <c r="K10" s="222">
        <v>556091</v>
      </c>
      <c r="L10" s="222">
        <v>378429</v>
      </c>
      <c r="M10" s="222">
        <v>1362351</v>
      </c>
      <c r="N10" s="222">
        <v>1677509</v>
      </c>
      <c r="O10" s="222">
        <v>415528</v>
      </c>
      <c r="P10" s="222">
        <v>1651462</v>
      </c>
      <c r="Q10" s="222">
        <v>3667335</v>
      </c>
      <c r="R10" s="222">
        <v>991787</v>
      </c>
      <c r="S10" s="222">
        <v>1186319</v>
      </c>
      <c r="T10" s="222">
        <v>1175904</v>
      </c>
      <c r="U10" s="222">
        <v>2302656</v>
      </c>
      <c r="V10" s="222">
        <v>769974</v>
      </c>
      <c r="W10" s="222">
        <v>713920</v>
      </c>
      <c r="X10" s="222">
        <v>1004221</v>
      </c>
      <c r="Y10" s="222">
        <v>1039738</v>
      </c>
      <c r="Z10" s="222">
        <v>2137585</v>
      </c>
      <c r="AA10" s="222">
        <v>1482514</v>
      </c>
      <c r="AB10" s="19"/>
      <c r="AC10" s="6"/>
      <c r="AD10" s="6"/>
      <c r="AE10" s="6"/>
      <c r="AF10" s="6"/>
      <c r="AG10" s="6"/>
      <c r="AH10" s="6"/>
      <c r="AI10" s="6"/>
      <c r="AJ10" s="6"/>
      <c r="AK10" s="6"/>
      <c r="AL10" s="6"/>
      <c r="AM10" s="6"/>
    </row>
    <row r="11" spans="1:39" s="147" customFormat="1" ht="40.799999999999997" customHeight="1">
      <c r="A11" s="98" t="s">
        <v>951</v>
      </c>
      <c r="B11" s="258">
        <v>1726</v>
      </c>
      <c r="C11" s="258">
        <v>2801</v>
      </c>
      <c r="D11" s="258">
        <v>9017</v>
      </c>
      <c r="E11" s="258">
        <v>22295</v>
      </c>
      <c r="F11" s="258">
        <v>18817</v>
      </c>
      <c r="G11" s="258">
        <v>85069</v>
      </c>
      <c r="H11" s="258">
        <v>8569</v>
      </c>
      <c r="I11" s="258">
        <v>5592</v>
      </c>
      <c r="J11" s="258">
        <v>3548</v>
      </c>
      <c r="K11" s="258">
        <v>2917</v>
      </c>
      <c r="L11" s="258">
        <v>3399</v>
      </c>
      <c r="M11" s="258">
        <v>1552</v>
      </c>
      <c r="N11" s="258">
        <v>4492</v>
      </c>
      <c r="O11" s="258">
        <v>0</v>
      </c>
      <c r="P11" s="258">
        <v>7055</v>
      </c>
      <c r="Q11" s="258">
        <v>9068</v>
      </c>
      <c r="R11" s="258">
        <v>8398</v>
      </c>
      <c r="S11" s="258">
        <v>4265</v>
      </c>
      <c r="T11" s="258">
        <v>8794</v>
      </c>
      <c r="U11" s="258">
        <v>2889</v>
      </c>
      <c r="V11" s="258">
        <v>8739</v>
      </c>
      <c r="W11" s="258">
        <v>14024</v>
      </c>
      <c r="X11" s="258">
        <v>7401</v>
      </c>
      <c r="Y11" s="258">
        <v>0</v>
      </c>
      <c r="Z11" s="258">
        <v>4732</v>
      </c>
      <c r="AA11" s="258">
        <v>6564</v>
      </c>
      <c r="AB11" s="28"/>
      <c r="AC11" s="187"/>
      <c r="AD11" s="187"/>
      <c r="AE11" s="187"/>
      <c r="AF11" s="187"/>
      <c r="AG11" s="187"/>
      <c r="AH11" s="187"/>
      <c r="AI11" s="187"/>
      <c r="AJ11" s="187"/>
      <c r="AK11" s="187"/>
      <c r="AL11" s="187"/>
      <c r="AM11" s="187"/>
    </row>
    <row r="12" spans="1:39" ht="40.799999999999997" customHeight="1">
      <c r="A12" s="98" t="s">
        <v>367</v>
      </c>
      <c r="B12" s="258"/>
      <c r="C12" s="258"/>
      <c r="D12" s="258"/>
      <c r="E12" s="258"/>
      <c r="F12" s="258"/>
      <c r="G12" s="258"/>
      <c r="H12" s="258"/>
      <c r="I12" s="258"/>
      <c r="J12" s="258"/>
      <c r="K12" s="258"/>
      <c r="L12" s="258"/>
      <c r="M12" s="258"/>
      <c r="N12" s="258"/>
      <c r="O12" s="258"/>
      <c r="P12" s="258"/>
      <c r="Q12" s="258"/>
      <c r="R12" s="222"/>
      <c r="S12" s="222"/>
      <c r="T12" s="258"/>
      <c r="U12" s="258"/>
      <c r="V12" s="258"/>
      <c r="W12" s="258"/>
      <c r="X12" s="258"/>
      <c r="Y12" s="258"/>
      <c r="Z12" s="258"/>
      <c r="AA12" s="258"/>
      <c r="AB12" s="28"/>
    </row>
    <row r="13" spans="1:39" ht="40.799999999999997" customHeight="1">
      <c r="A13" s="98" t="s">
        <v>42</v>
      </c>
      <c r="B13" s="258"/>
      <c r="C13" s="258"/>
      <c r="D13" s="258"/>
      <c r="E13" s="258"/>
      <c r="F13" s="258"/>
      <c r="G13" s="258"/>
      <c r="H13" s="258"/>
      <c r="I13" s="258"/>
      <c r="J13" s="258"/>
      <c r="K13" s="258"/>
      <c r="L13" s="258"/>
      <c r="M13" s="258"/>
      <c r="N13" s="258"/>
      <c r="O13" s="258"/>
      <c r="P13" s="258"/>
      <c r="Q13" s="258"/>
      <c r="R13" s="222"/>
      <c r="S13" s="222"/>
      <c r="T13" s="258"/>
      <c r="U13" s="258"/>
      <c r="V13" s="258"/>
      <c r="W13" s="258"/>
      <c r="X13" s="258"/>
      <c r="Y13" s="258"/>
      <c r="Z13" s="258"/>
      <c r="AA13" s="258"/>
      <c r="AB13" s="28"/>
    </row>
    <row r="14" spans="1:39" ht="40.799999999999997" customHeight="1">
      <c r="A14" s="98" t="s">
        <v>953</v>
      </c>
      <c r="B14" s="258"/>
      <c r="C14" s="258"/>
      <c r="D14" s="258"/>
      <c r="E14" s="258">
        <v>140000</v>
      </c>
      <c r="F14" s="258">
        <v>120000</v>
      </c>
      <c r="G14" s="258">
        <v>620000</v>
      </c>
      <c r="H14" s="258">
        <v>140000</v>
      </c>
      <c r="I14" s="258"/>
      <c r="J14" s="258">
        <v>140000</v>
      </c>
      <c r="K14" s="258"/>
      <c r="L14" s="258"/>
      <c r="M14" s="258"/>
      <c r="N14" s="291">
        <v>110000</v>
      </c>
      <c r="O14" s="258">
        <v>120000</v>
      </c>
      <c r="P14" s="258"/>
      <c r="Q14" s="258">
        <v>150000</v>
      </c>
      <c r="R14" s="222"/>
      <c r="S14" s="222"/>
      <c r="T14" s="258"/>
      <c r="U14" s="258"/>
      <c r="V14" s="258"/>
      <c r="W14" s="258"/>
      <c r="X14" s="258"/>
      <c r="Y14" s="258">
        <v>140000</v>
      </c>
      <c r="Z14" s="258">
        <v>140000</v>
      </c>
      <c r="AA14" s="292"/>
      <c r="AB14" s="28"/>
    </row>
    <row r="15" spans="1:39" s="25" customFormat="1" ht="40.799999999999997" customHeight="1">
      <c r="A15" s="98" t="s">
        <v>362</v>
      </c>
      <c r="B15" s="222">
        <v>1416574.2800000003</v>
      </c>
      <c r="C15" s="222">
        <v>1614268.56</v>
      </c>
      <c r="D15" s="222">
        <v>1601079.5599999998</v>
      </c>
      <c r="E15" s="222">
        <v>2159711.2700000005</v>
      </c>
      <c r="F15" s="222">
        <v>2473197.9800000004</v>
      </c>
      <c r="G15" s="222">
        <v>1347925.09</v>
      </c>
      <c r="H15" s="222">
        <v>1677658.3199999998</v>
      </c>
      <c r="I15" s="222">
        <v>1174339.3800000001</v>
      </c>
      <c r="J15" s="222">
        <v>930922.38000000012</v>
      </c>
      <c r="K15" s="258">
        <v>1803752.3</v>
      </c>
      <c r="L15" s="222">
        <v>1742986.9000000001</v>
      </c>
      <c r="M15" s="222">
        <v>900155.57</v>
      </c>
      <c r="N15" s="222">
        <v>1908146.7100000002</v>
      </c>
      <c r="O15" s="258">
        <v>928449.19000000006</v>
      </c>
      <c r="P15" s="258">
        <v>1572238.49</v>
      </c>
      <c r="Q15" s="258">
        <v>1686095.5799999996</v>
      </c>
      <c r="R15" s="258">
        <v>889145.60000000009</v>
      </c>
      <c r="S15" s="258">
        <v>1291845.01</v>
      </c>
      <c r="T15" s="258">
        <v>2016480.9499999993</v>
      </c>
      <c r="U15" s="258">
        <v>1054777.8999999999</v>
      </c>
      <c r="V15" s="258">
        <v>1113430.0799999998</v>
      </c>
      <c r="W15" s="258">
        <v>2151614.09</v>
      </c>
      <c r="X15" s="258">
        <v>857884.31</v>
      </c>
      <c r="Y15" s="258">
        <v>1718789.27</v>
      </c>
      <c r="Z15" s="258">
        <v>1871125.7100000002</v>
      </c>
      <c r="AA15" s="258">
        <v>1549284.6300000001</v>
      </c>
      <c r="AB15" s="171"/>
      <c r="AC15" s="171"/>
      <c r="AD15" s="171"/>
      <c r="AE15" s="171"/>
      <c r="AF15" s="171"/>
      <c r="AG15" s="171"/>
      <c r="AH15" s="171"/>
      <c r="AI15" s="171"/>
      <c r="AJ15" s="171"/>
      <c r="AK15" s="171"/>
      <c r="AL15" s="171"/>
      <c r="AM15" s="171"/>
    </row>
    <row r="16" spans="1:39" s="7" customFormat="1" ht="40.799999999999997" customHeight="1">
      <c r="A16" s="25" t="s">
        <v>45</v>
      </c>
      <c r="B16" s="222"/>
      <c r="C16" s="222"/>
      <c r="D16" s="222">
        <v>1701985.07</v>
      </c>
      <c r="E16" s="222"/>
      <c r="F16" s="222"/>
      <c r="G16" s="222">
        <v>83124.37</v>
      </c>
      <c r="H16" s="222"/>
      <c r="I16" s="222"/>
      <c r="J16" s="222"/>
      <c r="K16" s="222"/>
      <c r="L16" s="222">
        <v>739434.11</v>
      </c>
      <c r="M16" s="222"/>
      <c r="N16" s="222"/>
      <c r="O16" s="222"/>
      <c r="P16" s="222"/>
      <c r="Q16" s="222"/>
      <c r="R16" s="222"/>
      <c r="S16" s="222"/>
      <c r="T16" s="222"/>
      <c r="U16" s="222"/>
      <c r="V16" s="222"/>
      <c r="W16" s="222"/>
      <c r="X16" s="222"/>
      <c r="Y16" s="222"/>
      <c r="Z16" s="222"/>
      <c r="AA16" s="222"/>
      <c r="AB16" s="19"/>
      <c r="AC16" s="6"/>
      <c r="AD16" s="6"/>
      <c r="AE16" s="6"/>
      <c r="AF16" s="6"/>
      <c r="AG16" s="6"/>
      <c r="AH16" s="6"/>
      <c r="AI16" s="6"/>
      <c r="AJ16" s="6"/>
      <c r="AK16" s="6"/>
      <c r="AL16" s="6"/>
      <c r="AM16" s="6"/>
    </row>
    <row r="17" spans="1:39" s="7" customFormat="1" ht="40.799999999999997" customHeight="1">
      <c r="A17" s="25" t="s">
        <v>950</v>
      </c>
      <c r="B17" s="222">
        <v>123728.04</v>
      </c>
      <c r="C17" s="222">
        <v>27888.06</v>
      </c>
      <c r="D17" s="222">
        <v>21770.46</v>
      </c>
      <c r="E17" s="222">
        <v>794078.06</v>
      </c>
      <c r="F17" s="222">
        <v>9446.0300000000007</v>
      </c>
      <c r="G17" s="222">
        <f>973202.72+144546.48</f>
        <v>1117749.2</v>
      </c>
      <c r="H17" s="222">
        <v>360086.33</v>
      </c>
      <c r="I17" s="222">
        <v>14404.5</v>
      </c>
      <c r="J17" s="222">
        <v>51008.57</v>
      </c>
      <c r="K17" s="222">
        <v>32288.22</v>
      </c>
      <c r="L17" s="222">
        <v>27035.51</v>
      </c>
      <c r="M17" s="222">
        <v>133196.60999999999</v>
      </c>
      <c r="N17" s="222">
        <v>176227.01</v>
      </c>
      <c r="O17" s="222">
        <v>85632.97</v>
      </c>
      <c r="P17" s="222">
        <v>123897.11</v>
      </c>
      <c r="Q17" s="222">
        <v>50271.85</v>
      </c>
      <c r="R17" s="222">
        <v>221065.21</v>
      </c>
      <c r="S17" s="222">
        <v>134321.67000000001</v>
      </c>
      <c r="T17" s="222">
        <v>192663</v>
      </c>
      <c r="U17" s="222">
        <v>7125.53</v>
      </c>
      <c r="V17" s="222">
        <f>11036.7+13750</f>
        <v>24786.7</v>
      </c>
      <c r="W17" s="222">
        <v>91365.66</v>
      </c>
      <c r="X17" s="222">
        <v>368006.57</v>
      </c>
      <c r="Y17" s="222">
        <v>267185.28999999998</v>
      </c>
      <c r="Z17" s="222">
        <v>152613.76000000001</v>
      </c>
      <c r="AA17" s="222">
        <v>23862.22</v>
      </c>
      <c r="AB17" s="33"/>
      <c r="AC17" s="6"/>
      <c r="AD17" s="6"/>
      <c r="AE17" s="6"/>
      <c r="AF17" s="6"/>
      <c r="AG17" s="6"/>
      <c r="AH17" s="6"/>
      <c r="AI17" s="6"/>
      <c r="AJ17" s="6"/>
      <c r="AK17" s="6"/>
      <c r="AL17" s="6"/>
      <c r="AM17" s="6"/>
    </row>
    <row r="18" spans="1:39" s="7" customFormat="1" ht="40.799999999999997" customHeight="1">
      <c r="A18" s="172" t="s">
        <v>363</v>
      </c>
      <c r="B18" s="222">
        <v>58241</v>
      </c>
      <c r="C18" s="222">
        <v>79330</v>
      </c>
      <c r="D18" s="222">
        <v>168834</v>
      </c>
      <c r="E18" s="222">
        <v>173056</v>
      </c>
      <c r="F18" s="222">
        <v>69326</v>
      </c>
      <c r="G18" s="222">
        <v>209922</v>
      </c>
      <c r="H18" s="222">
        <v>152170</v>
      </c>
      <c r="I18" s="222">
        <v>79663</v>
      </c>
      <c r="J18" s="222">
        <v>30733</v>
      </c>
      <c r="K18" s="222">
        <v>31599</v>
      </c>
      <c r="L18" s="222">
        <v>35219</v>
      </c>
      <c r="M18" s="222">
        <v>34640</v>
      </c>
      <c r="N18" s="222">
        <v>65641</v>
      </c>
      <c r="O18" s="222">
        <v>73091</v>
      </c>
      <c r="P18" s="222">
        <v>73934</v>
      </c>
      <c r="Q18" s="222">
        <v>60986</v>
      </c>
      <c r="R18" s="222">
        <v>68718</v>
      </c>
      <c r="S18" s="222">
        <v>48426</v>
      </c>
      <c r="T18" s="222">
        <v>75392</v>
      </c>
      <c r="U18" s="222">
        <v>71175</v>
      </c>
      <c r="V18" s="222">
        <v>51815</v>
      </c>
      <c r="W18" s="222">
        <v>44766</v>
      </c>
      <c r="X18" s="222">
        <v>66864</v>
      </c>
      <c r="Y18" s="222">
        <v>64628</v>
      </c>
      <c r="Z18" s="222">
        <v>72560</v>
      </c>
      <c r="AA18" s="222">
        <v>79663</v>
      </c>
      <c r="AB18" s="19"/>
      <c r="AC18" s="6"/>
      <c r="AD18" s="6"/>
      <c r="AE18" s="6"/>
      <c r="AF18" s="6"/>
      <c r="AG18" s="6"/>
      <c r="AH18" s="6"/>
      <c r="AI18" s="6"/>
      <c r="AJ18" s="6"/>
      <c r="AK18" s="6"/>
      <c r="AL18" s="6"/>
      <c r="AM18" s="6"/>
    </row>
    <row r="19" spans="1:39" s="7" customFormat="1" ht="40.799999999999997" customHeight="1">
      <c r="A19" s="25" t="s">
        <v>47</v>
      </c>
      <c r="B19" s="222">
        <v>944082</v>
      </c>
      <c r="C19" s="222">
        <v>1273457</v>
      </c>
      <c r="D19" s="222">
        <v>1238015</v>
      </c>
      <c r="E19" s="222">
        <v>1298240</v>
      </c>
      <c r="F19" s="222">
        <v>1711214</v>
      </c>
      <c r="G19" s="222">
        <v>0</v>
      </c>
      <c r="H19" s="222">
        <v>1682841</v>
      </c>
      <c r="I19" s="222">
        <v>1495490</v>
      </c>
      <c r="J19" s="222">
        <v>435326</v>
      </c>
      <c r="K19" s="222">
        <v>628610</v>
      </c>
      <c r="L19" s="222">
        <v>860277</v>
      </c>
      <c r="M19" s="222">
        <v>1081038</v>
      </c>
      <c r="N19" s="222">
        <v>930989</v>
      </c>
      <c r="O19" s="222">
        <v>465940</v>
      </c>
      <c r="P19" s="222">
        <v>448273</v>
      </c>
      <c r="Q19" s="222">
        <v>610944</v>
      </c>
      <c r="R19" s="222">
        <v>569299</v>
      </c>
      <c r="S19" s="222">
        <v>932889</v>
      </c>
      <c r="T19" s="222">
        <v>674785</v>
      </c>
      <c r="U19" s="222">
        <v>571758</v>
      </c>
      <c r="V19" s="222">
        <v>358030</v>
      </c>
      <c r="W19" s="222">
        <v>1125773</v>
      </c>
      <c r="X19" s="222">
        <v>587176</v>
      </c>
      <c r="Y19" s="222">
        <v>656781</v>
      </c>
      <c r="Z19" s="222">
        <v>781027</v>
      </c>
      <c r="AA19" s="222">
        <v>637748</v>
      </c>
      <c r="AB19" s="19"/>
      <c r="AC19" s="6"/>
      <c r="AD19" s="6"/>
      <c r="AE19" s="6"/>
      <c r="AF19" s="6"/>
      <c r="AG19" s="6"/>
      <c r="AH19" s="6"/>
      <c r="AI19" s="6"/>
      <c r="AJ19" s="6"/>
      <c r="AK19" s="6"/>
      <c r="AL19" s="6"/>
      <c r="AM19" s="6"/>
    </row>
    <row r="20" spans="1:39" s="7" customFormat="1" ht="40.799999999999997" customHeight="1">
      <c r="A20" s="25" t="s">
        <v>48</v>
      </c>
      <c r="B20" s="222"/>
      <c r="C20" s="222"/>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19"/>
      <c r="AC20" s="6"/>
      <c r="AD20" s="6"/>
      <c r="AE20" s="6"/>
      <c r="AF20" s="6"/>
      <c r="AG20" s="6"/>
      <c r="AH20" s="6"/>
      <c r="AI20" s="6"/>
      <c r="AJ20" s="6"/>
      <c r="AK20" s="6"/>
      <c r="AL20" s="6"/>
      <c r="AM20" s="6"/>
    </row>
    <row r="21" spans="1:39" s="7" customFormat="1" ht="40.799999999999997" customHeight="1">
      <c r="A21" s="25" t="s">
        <v>944</v>
      </c>
      <c r="B21" s="222">
        <v>0</v>
      </c>
      <c r="C21" s="222">
        <v>59221.409999999996</v>
      </c>
      <c r="D21" s="222">
        <v>209674.87</v>
      </c>
      <c r="E21" s="222">
        <v>1520595.13</v>
      </c>
      <c r="F21" s="222">
        <v>200735.62999999998</v>
      </c>
      <c r="G21" s="222">
        <v>1000</v>
      </c>
      <c r="H21" s="222">
        <v>193348.11</v>
      </c>
      <c r="I21" s="222">
        <v>684106.92</v>
      </c>
      <c r="J21" s="222">
        <v>0</v>
      </c>
      <c r="K21" s="222">
        <v>187491.46</v>
      </c>
      <c r="L21" s="222">
        <v>65321.83</v>
      </c>
      <c r="M21" s="222">
        <v>182359.28</v>
      </c>
      <c r="N21" s="222">
        <v>123785.85</v>
      </c>
      <c r="O21" s="222">
        <v>4800</v>
      </c>
      <c r="P21" s="222">
        <v>124156.39</v>
      </c>
      <c r="Q21" s="222">
        <v>620451.14</v>
      </c>
      <c r="R21" s="222">
        <v>0</v>
      </c>
      <c r="S21" s="222">
        <v>0</v>
      </c>
      <c r="T21" s="222">
        <v>23446.67</v>
      </c>
      <c r="U21" s="222">
        <v>389991.18</v>
      </c>
      <c r="V21" s="222">
        <v>154330.81</v>
      </c>
      <c r="W21" s="222">
        <v>389610.05</v>
      </c>
      <c r="X21" s="222">
        <v>120936.48</v>
      </c>
      <c r="Y21" s="222">
        <v>1000</v>
      </c>
      <c r="Z21" s="222">
        <v>105659</v>
      </c>
      <c r="AA21" s="222">
        <v>180215.4</v>
      </c>
      <c r="AB21" s="36"/>
      <c r="AC21" s="6"/>
      <c r="AD21" s="6"/>
      <c r="AE21" s="6"/>
      <c r="AF21" s="6"/>
      <c r="AG21" s="6"/>
      <c r="AH21" s="6"/>
      <c r="AI21" s="6"/>
      <c r="AJ21" s="6"/>
      <c r="AK21" s="6"/>
      <c r="AL21" s="6"/>
      <c r="AM21" s="6"/>
    </row>
    <row r="22" spans="1:39" s="7" customFormat="1" ht="40.799999999999997" customHeight="1">
      <c r="A22" s="25" t="s">
        <v>50</v>
      </c>
      <c r="B22" s="222">
        <v>740800</v>
      </c>
      <c r="C22" s="222">
        <v>307012.03999999998</v>
      </c>
      <c r="D22" s="222">
        <v>939336.29</v>
      </c>
      <c r="E22" s="222">
        <v>1033139.76</v>
      </c>
      <c r="F22" s="222">
        <v>1099150</v>
      </c>
      <c r="G22" s="222">
        <v>467200</v>
      </c>
      <c r="H22" s="222">
        <v>1322239.74</v>
      </c>
      <c r="I22" s="222">
        <v>1254404.94</v>
      </c>
      <c r="J22" s="222">
        <v>242183.51</v>
      </c>
      <c r="K22" s="222">
        <v>1202072</v>
      </c>
      <c r="L22" s="222">
        <v>473884.13</v>
      </c>
      <c r="M22" s="222">
        <v>703678.9</v>
      </c>
      <c r="N22" s="222">
        <v>415410.61</v>
      </c>
      <c r="O22" s="222">
        <v>629714.9</v>
      </c>
      <c r="P22" s="222">
        <v>30000</v>
      </c>
      <c r="Q22" s="222">
        <v>728276.04</v>
      </c>
      <c r="R22" s="222">
        <v>461612.75</v>
      </c>
      <c r="S22" s="222">
        <v>1071291.8500000001</v>
      </c>
      <c r="T22" s="222">
        <v>194576.62</v>
      </c>
      <c r="U22" s="222">
        <v>1220140</v>
      </c>
      <c r="V22" s="222">
        <v>542795.5</v>
      </c>
      <c r="W22" s="222">
        <v>1169875</v>
      </c>
      <c r="X22" s="222">
        <v>788211.14</v>
      </c>
      <c r="Y22" s="222">
        <v>562313.75</v>
      </c>
      <c r="Z22" s="222">
        <v>886250</v>
      </c>
      <c r="AA22" s="222">
        <v>1272870</v>
      </c>
      <c r="AB22" s="19"/>
      <c r="AC22" s="6"/>
      <c r="AD22" s="6"/>
      <c r="AE22" s="6"/>
      <c r="AF22" s="6"/>
      <c r="AG22" s="6"/>
      <c r="AH22" s="6"/>
      <c r="AI22" s="6"/>
      <c r="AJ22" s="6"/>
      <c r="AK22" s="6"/>
      <c r="AL22" s="6"/>
      <c r="AM22" s="6"/>
    </row>
    <row r="23" spans="1:39" s="7" customFormat="1" ht="40.799999999999997" customHeight="1">
      <c r="A23" s="25" t="s">
        <v>351</v>
      </c>
      <c r="B23" s="293">
        <v>75700</v>
      </c>
      <c r="C23" s="293">
        <v>69259.199999999997</v>
      </c>
      <c r="D23" s="293">
        <v>75700</v>
      </c>
      <c r="E23" s="293">
        <v>137141.57999999999</v>
      </c>
      <c r="F23" s="293">
        <v>75700</v>
      </c>
      <c r="G23" s="293">
        <v>296823.11</v>
      </c>
      <c r="H23" s="293">
        <v>142571.89000000001</v>
      </c>
      <c r="I23" s="293">
        <v>74244.06</v>
      </c>
      <c r="J23" s="293">
        <v>75700</v>
      </c>
      <c r="K23" s="293">
        <v>73427.210000000006</v>
      </c>
      <c r="L23" s="293">
        <v>73315.679999999993</v>
      </c>
      <c r="M23" s="293">
        <v>72200.800000000003</v>
      </c>
      <c r="N23" s="293">
        <v>75700</v>
      </c>
      <c r="O23" s="293">
        <v>73423.62</v>
      </c>
      <c r="P23" s="293">
        <v>72705.53</v>
      </c>
      <c r="Q23" s="293">
        <v>69214.55</v>
      </c>
      <c r="R23" s="293">
        <v>74004.45</v>
      </c>
      <c r="S23" s="293">
        <v>75700</v>
      </c>
      <c r="T23" s="293">
        <v>74507.8</v>
      </c>
      <c r="U23" s="293">
        <v>50219</v>
      </c>
      <c r="V23" s="293">
        <v>72696.39</v>
      </c>
      <c r="W23" s="293">
        <v>75700</v>
      </c>
      <c r="X23" s="293">
        <v>63997.83</v>
      </c>
      <c r="Y23" s="293">
        <v>75700</v>
      </c>
      <c r="Z23" s="293">
        <v>73097.289999999994</v>
      </c>
      <c r="AA23" s="293">
        <v>75700</v>
      </c>
      <c r="AB23" s="19"/>
      <c r="AC23" s="6"/>
      <c r="AD23" s="6"/>
      <c r="AE23" s="6"/>
      <c r="AF23" s="6"/>
      <c r="AG23" s="6"/>
      <c r="AH23" s="6"/>
      <c r="AI23" s="6"/>
      <c r="AJ23" s="6"/>
      <c r="AK23" s="6"/>
      <c r="AL23" s="6"/>
      <c r="AM23" s="6"/>
    </row>
    <row r="24" spans="1:39" s="147" customFormat="1" ht="40.799999999999997" customHeight="1">
      <c r="A24" s="98" t="s">
        <v>365</v>
      </c>
      <c r="B24" s="258">
        <v>222394</v>
      </c>
      <c r="C24" s="258">
        <v>7372463</v>
      </c>
      <c r="D24" s="258">
        <v>8082971</v>
      </c>
      <c r="E24" s="258">
        <v>21763573</v>
      </c>
      <c r="F24" s="258">
        <v>8161338</v>
      </c>
      <c r="G24" s="258">
        <v>0</v>
      </c>
      <c r="H24" s="258">
        <v>798584</v>
      </c>
      <c r="I24" s="258">
        <v>1691104</v>
      </c>
      <c r="J24" s="258">
        <v>4277661</v>
      </c>
      <c r="K24" s="258">
        <v>2207168</v>
      </c>
      <c r="L24" s="258">
        <v>1669315</v>
      </c>
      <c r="M24" s="258">
        <v>10606381</v>
      </c>
      <c r="N24" s="258">
        <v>600000</v>
      </c>
      <c r="O24" s="258">
        <v>1208707</v>
      </c>
      <c r="P24" s="258">
        <v>105348</v>
      </c>
      <c r="Q24" s="258">
        <v>10247673</v>
      </c>
      <c r="R24" s="258">
        <v>1916521</v>
      </c>
      <c r="S24" s="258">
        <v>3564464</v>
      </c>
      <c r="T24" s="258">
        <v>2809844</v>
      </c>
      <c r="U24" s="258">
        <v>5277232</v>
      </c>
      <c r="V24" s="258">
        <v>580000</v>
      </c>
      <c r="W24" s="258">
        <v>32027421</v>
      </c>
      <c r="X24" s="258">
        <v>7550164</v>
      </c>
      <c r="Y24" s="258">
        <v>3815200</v>
      </c>
      <c r="Z24" s="294">
        <v>814393</v>
      </c>
      <c r="AA24" s="258">
        <v>1034704</v>
      </c>
    </row>
    <row r="25" spans="1:39" ht="40.799999999999997" customHeight="1">
      <c r="A25" s="98" t="s">
        <v>53</v>
      </c>
      <c r="B25" s="258">
        <v>636836</v>
      </c>
      <c r="C25" s="258">
        <v>880630</v>
      </c>
      <c r="D25" s="258">
        <v>1015442</v>
      </c>
      <c r="E25" s="258">
        <v>3663818</v>
      </c>
      <c r="F25" s="258">
        <v>2266823</v>
      </c>
      <c r="G25" s="258">
        <v>10796167</v>
      </c>
      <c r="H25" s="258">
        <v>2434500</v>
      </c>
      <c r="I25" s="258">
        <v>1767031</v>
      </c>
      <c r="J25" s="258">
        <v>1256797</v>
      </c>
      <c r="K25" s="258">
        <v>748753</v>
      </c>
      <c r="L25" s="258">
        <v>694860</v>
      </c>
      <c r="M25" s="258">
        <v>567409</v>
      </c>
      <c r="N25" s="258">
        <v>2389664</v>
      </c>
      <c r="O25" s="258">
        <v>584865</v>
      </c>
      <c r="P25" s="258">
        <v>1501838</v>
      </c>
      <c r="Q25" s="258">
        <v>1484438</v>
      </c>
      <c r="R25" s="222">
        <v>506425</v>
      </c>
      <c r="S25" s="222">
        <v>683136</v>
      </c>
      <c r="T25" s="258">
        <v>900768</v>
      </c>
      <c r="U25" s="258">
        <v>684094</v>
      </c>
      <c r="V25" s="258">
        <v>669418</v>
      </c>
      <c r="W25" s="258">
        <v>1427445</v>
      </c>
      <c r="X25" s="258">
        <v>1280970</v>
      </c>
      <c r="Y25" s="258">
        <v>909633</v>
      </c>
      <c r="Z25" s="258">
        <v>1945608</v>
      </c>
      <c r="AA25" s="258">
        <v>1471059</v>
      </c>
      <c r="AB25" s="36"/>
    </row>
    <row r="26" spans="1:39" ht="40.799999999999997" customHeight="1">
      <c r="A26" s="98" t="s">
        <v>954</v>
      </c>
      <c r="B26" s="258">
        <v>69619</v>
      </c>
      <c r="C26" s="258">
        <v>104564</v>
      </c>
      <c r="D26" s="258">
        <v>324929</v>
      </c>
      <c r="E26" s="258">
        <v>548044.65716278926</v>
      </c>
      <c r="F26" s="258">
        <v>222933.02362825687</v>
      </c>
      <c r="G26" s="258">
        <v>1011239.1410415845</v>
      </c>
      <c r="H26" s="258">
        <v>279018.47189784341</v>
      </c>
      <c r="I26" s="258">
        <v>369427.64415056567</v>
      </c>
      <c r="J26" s="258">
        <v>100585</v>
      </c>
      <c r="K26" s="258">
        <v>89268</v>
      </c>
      <c r="L26" s="258">
        <v>83548</v>
      </c>
      <c r="M26" s="258">
        <v>90139</v>
      </c>
      <c r="N26" s="258">
        <v>208733.65889168612</v>
      </c>
      <c r="O26" s="258">
        <v>46613</v>
      </c>
      <c r="P26" s="258">
        <v>139633.59519548668</v>
      </c>
      <c r="Q26" s="258">
        <v>179531.07464587947</v>
      </c>
      <c r="R26" s="222">
        <v>144235</v>
      </c>
      <c r="S26" s="222">
        <v>53080</v>
      </c>
      <c r="T26" s="258">
        <v>63526</v>
      </c>
      <c r="U26" s="258">
        <v>63899</v>
      </c>
      <c r="V26" s="258">
        <v>73101</v>
      </c>
      <c r="W26" s="258">
        <v>112377.08150080379</v>
      </c>
      <c r="X26" s="258">
        <v>142369</v>
      </c>
      <c r="Y26" s="258">
        <v>101704</v>
      </c>
      <c r="Z26" s="258">
        <v>187512</v>
      </c>
      <c r="AA26" s="258">
        <v>210372.16779398831</v>
      </c>
      <c r="AB26" s="36"/>
    </row>
    <row r="27" spans="1:39" s="7" customFormat="1" ht="40.799999999999997" customHeight="1">
      <c r="A27" s="25" t="s">
        <v>54</v>
      </c>
      <c r="B27" s="222"/>
      <c r="C27" s="222"/>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19"/>
      <c r="AC27" s="6"/>
      <c r="AD27" s="6"/>
      <c r="AE27" s="6"/>
      <c r="AF27" s="6"/>
      <c r="AG27" s="6"/>
      <c r="AH27" s="6"/>
      <c r="AI27" s="6"/>
      <c r="AJ27" s="6"/>
      <c r="AK27" s="6"/>
      <c r="AL27" s="6"/>
      <c r="AM27" s="6"/>
    </row>
    <row r="28" spans="1:39" s="7" customFormat="1" ht="40.799999999999997" customHeight="1">
      <c r="A28" s="25" t="s">
        <v>948</v>
      </c>
      <c r="B28" s="222"/>
      <c r="C28" s="222"/>
      <c r="D28" s="222"/>
      <c r="E28" s="222"/>
      <c r="F28" s="222">
        <v>73200</v>
      </c>
      <c r="G28" s="222"/>
      <c r="H28" s="222"/>
      <c r="I28" s="222">
        <v>11500</v>
      </c>
      <c r="J28" s="222">
        <v>33755</v>
      </c>
      <c r="K28" s="222"/>
      <c r="L28" s="222"/>
      <c r="M28" s="222"/>
      <c r="N28" s="222"/>
      <c r="O28" s="222"/>
      <c r="P28" s="222"/>
      <c r="Q28" s="222"/>
      <c r="R28" s="222"/>
      <c r="S28" s="222"/>
      <c r="T28" s="222">
        <v>49300</v>
      </c>
      <c r="U28" s="222">
        <v>45000</v>
      </c>
      <c r="V28" s="222">
        <v>11049</v>
      </c>
      <c r="W28" s="222"/>
      <c r="X28" s="222"/>
      <c r="Y28" s="222"/>
      <c r="Z28" s="222"/>
      <c r="AA28" s="222"/>
      <c r="AB28" s="19"/>
      <c r="AC28" s="6"/>
      <c r="AD28" s="6"/>
      <c r="AE28" s="6"/>
      <c r="AF28" s="6"/>
      <c r="AG28" s="6"/>
      <c r="AH28" s="6"/>
      <c r="AI28" s="6"/>
      <c r="AJ28" s="6"/>
      <c r="AK28" s="6"/>
      <c r="AL28" s="6"/>
      <c r="AM28" s="6"/>
    </row>
    <row r="29" spans="1:39" s="7" customFormat="1" ht="40.799999999999997" customHeight="1">
      <c r="A29" s="25" t="s">
        <v>56</v>
      </c>
      <c r="B29" s="222"/>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19"/>
      <c r="AC29" s="6"/>
      <c r="AD29" s="6"/>
      <c r="AE29" s="6"/>
      <c r="AF29" s="6"/>
      <c r="AG29" s="6"/>
      <c r="AH29" s="6"/>
      <c r="AI29" s="6"/>
      <c r="AJ29" s="6"/>
      <c r="AK29" s="6"/>
      <c r="AL29" s="6"/>
      <c r="AM29" s="6"/>
    </row>
    <row r="30" spans="1:39" s="7" customFormat="1" ht="40.799999999999997" customHeight="1">
      <c r="A30" s="25" t="s">
        <v>57</v>
      </c>
      <c r="B30" s="222"/>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19"/>
      <c r="AC30" s="6"/>
      <c r="AD30" s="6"/>
      <c r="AE30" s="6"/>
      <c r="AF30" s="6"/>
      <c r="AG30" s="6"/>
      <c r="AH30" s="6"/>
      <c r="AI30" s="6"/>
      <c r="AJ30" s="6"/>
      <c r="AK30" s="6"/>
      <c r="AL30" s="6"/>
      <c r="AM30" s="6"/>
    </row>
    <row r="31" spans="1:39" s="7" customFormat="1" ht="40.799999999999997" customHeight="1">
      <c r="A31" s="25" t="s">
        <v>58</v>
      </c>
      <c r="B31" s="222">
        <v>26000</v>
      </c>
      <c r="C31" s="222">
        <v>30000</v>
      </c>
      <c r="D31" s="222">
        <v>59000</v>
      </c>
      <c r="E31" s="222">
        <v>143000</v>
      </c>
      <c r="F31" s="222">
        <v>61000</v>
      </c>
      <c r="G31" s="222">
        <v>127000</v>
      </c>
      <c r="H31" s="222">
        <v>65000</v>
      </c>
      <c r="I31" s="222">
        <v>51000</v>
      </c>
      <c r="J31" s="222">
        <v>70000</v>
      </c>
      <c r="K31" s="222">
        <v>38000</v>
      </c>
      <c r="L31" s="222">
        <v>33000</v>
      </c>
      <c r="M31" s="222">
        <v>22000</v>
      </c>
      <c r="N31" s="222">
        <v>75000</v>
      </c>
      <c r="O31" s="222">
        <v>33000</v>
      </c>
      <c r="P31" s="222">
        <v>41000</v>
      </c>
      <c r="Q31" s="222">
        <v>40000</v>
      </c>
      <c r="R31" s="222">
        <v>62000</v>
      </c>
      <c r="S31" s="222">
        <v>28000</v>
      </c>
      <c r="T31" s="222">
        <v>30000</v>
      </c>
      <c r="U31" s="222">
        <v>35000</v>
      </c>
      <c r="V31" s="222">
        <v>31000</v>
      </c>
      <c r="W31" s="222">
        <v>107000</v>
      </c>
      <c r="X31" s="222">
        <v>25000</v>
      </c>
      <c r="Y31" s="222">
        <v>43000</v>
      </c>
      <c r="Z31" s="222">
        <v>46000</v>
      </c>
      <c r="AA31" s="222">
        <v>55000</v>
      </c>
      <c r="AB31" s="19"/>
      <c r="AC31" s="6"/>
      <c r="AD31" s="6"/>
      <c r="AE31" s="6"/>
      <c r="AF31" s="6"/>
      <c r="AG31" s="6"/>
      <c r="AH31" s="6"/>
      <c r="AI31" s="6"/>
      <c r="AJ31" s="6"/>
      <c r="AK31" s="6"/>
      <c r="AL31" s="6"/>
      <c r="AM31" s="6"/>
    </row>
    <row r="32" spans="1:39" s="147" customFormat="1" ht="40.799999999999997" customHeight="1">
      <c r="A32" s="98" t="s">
        <v>59</v>
      </c>
      <c r="B32" s="258">
        <f>996600+1382769</f>
        <v>2379369</v>
      </c>
      <c r="C32" s="258">
        <f>1066187+1497440</f>
        <v>2563627</v>
      </c>
      <c r="D32" s="258">
        <f>783910+901073</f>
        <v>1684983</v>
      </c>
      <c r="E32" s="258">
        <f>379120+932853+75000+832000</f>
        <v>2218973</v>
      </c>
      <c r="F32" s="258">
        <f>440000+923234</f>
        <v>1363234</v>
      </c>
      <c r="G32" s="258"/>
      <c r="H32" s="258">
        <f>458500+912075</f>
        <v>1370575</v>
      </c>
      <c r="I32" s="258">
        <f>698370+883768</f>
        <v>1582138</v>
      </c>
      <c r="J32" s="258">
        <f>209930+842950</f>
        <v>1052880</v>
      </c>
      <c r="K32" s="258">
        <f>1177860+350230</f>
        <v>1528090</v>
      </c>
      <c r="L32" s="258">
        <f>796352+917500</f>
        <v>1713852</v>
      </c>
      <c r="M32" s="258">
        <f>1157463+1181787</f>
        <v>2339250</v>
      </c>
      <c r="N32" s="258">
        <f>1050000+1536229</f>
        <v>2586229</v>
      </c>
      <c r="O32" s="258">
        <f>677093+569950</f>
        <v>1247043</v>
      </c>
      <c r="P32" s="258">
        <f>843466+336731</f>
        <v>1180197</v>
      </c>
      <c r="Q32" s="258">
        <v>1096843</v>
      </c>
      <c r="R32" s="258">
        <f>743506+985700</f>
        <v>1729206</v>
      </c>
      <c r="S32" s="258">
        <f>763394+1266395</f>
        <v>2029789</v>
      </c>
      <c r="T32" s="258">
        <f>486000+1375000</f>
        <v>1861000</v>
      </c>
      <c r="U32" s="258">
        <f>1000015+1252420</f>
        <v>2252435</v>
      </c>
      <c r="V32" s="258">
        <f>1350000+1220101</f>
        <v>2570101</v>
      </c>
      <c r="W32" s="258">
        <f>788000+1283571</f>
        <v>2071571</v>
      </c>
      <c r="X32" s="258">
        <f>725578+1025023</f>
        <v>1750601</v>
      </c>
      <c r="Y32" s="258">
        <f>307231+488008</f>
        <v>795239</v>
      </c>
      <c r="Z32" s="258">
        <f>970914+1428501</f>
        <v>2399415</v>
      </c>
      <c r="AA32" s="258">
        <f>310439+950299</f>
        <v>1260738</v>
      </c>
      <c r="AB32" s="28"/>
      <c r="AC32" s="187"/>
      <c r="AD32" s="187"/>
      <c r="AE32" s="187"/>
      <c r="AF32" s="187"/>
      <c r="AG32" s="187"/>
      <c r="AH32" s="187"/>
      <c r="AI32" s="187"/>
      <c r="AJ32" s="187"/>
      <c r="AK32" s="187"/>
      <c r="AL32" s="187"/>
      <c r="AM32" s="187"/>
    </row>
    <row r="33" spans="1:39" s="7" customFormat="1" ht="40.799999999999997" customHeight="1">
      <c r="A33" s="25" t="s">
        <v>361</v>
      </c>
      <c r="B33" s="222">
        <v>100000</v>
      </c>
      <c r="C33" s="222">
        <v>100000</v>
      </c>
      <c r="D33" s="222">
        <v>100000</v>
      </c>
      <c r="E33" s="280">
        <v>63870</v>
      </c>
      <c r="F33" s="222">
        <v>100000</v>
      </c>
      <c r="G33" s="222"/>
      <c r="H33" s="222">
        <v>100000</v>
      </c>
      <c r="I33" s="222">
        <v>100000</v>
      </c>
      <c r="J33" s="222">
        <v>100000</v>
      </c>
      <c r="K33" s="222">
        <v>100000</v>
      </c>
      <c r="L33" s="222">
        <v>100000</v>
      </c>
      <c r="M33" s="222">
        <v>100000</v>
      </c>
      <c r="N33" s="222">
        <v>100000</v>
      </c>
      <c r="O33" s="222">
        <v>99373</v>
      </c>
      <c r="P33" s="222">
        <v>84154.04</v>
      </c>
      <c r="Q33" s="222">
        <v>100000</v>
      </c>
      <c r="R33" s="222">
        <v>96000</v>
      </c>
      <c r="S33" s="222">
        <v>100000</v>
      </c>
      <c r="T33" s="222">
        <v>100000</v>
      </c>
      <c r="U33" s="222">
        <v>100000</v>
      </c>
      <c r="V33" s="222">
        <v>100000</v>
      </c>
      <c r="W33" s="258">
        <v>100000</v>
      </c>
      <c r="X33" s="258">
        <v>93600</v>
      </c>
      <c r="Y33" s="258">
        <v>66693</v>
      </c>
      <c r="Z33" s="258">
        <v>96400</v>
      </c>
      <c r="AA33" s="258">
        <v>98000</v>
      </c>
      <c r="AB33" s="19"/>
      <c r="AC33" s="6"/>
      <c r="AD33" s="6"/>
      <c r="AE33" s="6"/>
      <c r="AF33" s="6"/>
      <c r="AG33" s="6"/>
      <c r="AH33" s="6"/>
      <c r="AI33" s="6"/>
      <c r="AJ33" s="6"/>
      <c r="AK33" s="6"/>
      <c r="AL33" s="6"/>
      <c r="AM33" s="6"/>
    </row>
    <row r="34" spans="1:39" s="7" customFormat="1" ht="40.799999999999997" customHeight="1">
      <c r="A34" s="25" t="s">
        <v>60</v>
      </c>
      <c r="B34" s="222">
        <v>130000</v>
      </c>
      <c r="C34" s="222">
        <v>123000</v>
      </c>
      <c r="D34" s="222">
        <v>123000</v>
      </c>
      <c r="E34" s="222">
        <v>126800</v>
      </c>
      <c r="F34" s="222">
        <v>131800</v>
      </c>
      <c r="G34" s="222">
        <v>703500</v>
      </c>
      <c r="H34" s="222">
        <v>136200</v>
      </c>
      <c r="I34" s="222">
        <v>123000</v>
      </c>
      <c r="J34" s="222">
        <v>123000</v>
      </c>
      <c r="K34" s="222">
        <v>126910</v>
      </c>
      <c r="L34" s="222">
        <v>123000</v>
      </c>
      <c r="M34" s="222">
        <v>123000</v>
      </c>
      <c r="N34" s="222">
        <v>151528</v>
      </c>
      <c r="O34" s="222">
        <v>123000</v>
      </c>
      <c r="P34" s="222">
        <v>123000</v>
      </c>
      <c r="Q34" s="222">
        <v>123000</v>
      </c>
      <c r="R34" s="222">
        <v>123000</v>
      </c>
      <c r="S34" s="222">
        <v>123000</v>
      </c>
      <c r="T34" s="222">
        <v>129970</v>
      </c>
      <c r="U34" s="222">
        <v>123000</v>
      </c>
      <c r="V34" s="222">
        <v>123000</v>
      </c>
      <c r="W34" s="222">
        <v>158400</v>
      </c>
      <c r="X34" s="222">
        <v>128700</v>
      </c>
      <c r="Y34" s="222">
        <v>123000</v>
      </c>
      <c r="Z34" s="222">
        <v>129615</v>
      </c>
      <c r="AA34" s="222">
        <v>130800</v>
      </c>
      <c r="AB34" s="19"/>
      <c r="AC34" s="6"/>
      <c r="AD34" s="6"/>
      <c r="AE34" s="6"/>
      <c r="AF34" s="6"/>
      <c r="AG34" s="6"/>
      <c r="AH34" s="6"/>
      <c r="AI34" s="6"/>
      <c r="AJ34" s="6"/>
      <c r="AK34" s="6"/>
      <c r="AL34" s="6"/>
      <c r="AM34" s="6"/>
    </row>
    <row r="35" spans="1:39" s="7" customFormat="1" ht="40.799999999999997" customHeight="1">
      <c r="A35" s="25" t="s">
        <v>962</v>
      </c>
      <c r="B35" s="222">
        <v>8813</v>
      </c>
      <c r="C35" s="222">
        <v>10564</v>
      </c>
      <c r="D35" s="222">
        <v>29315</v>
      </c>
      <c r="E35" s="222">
        <v>47564</v>
      </c>
      <c r="F35" s="222">
        <v>22391</v>
      </c>
      <c r="G35" s="222">
        <v>122353</v>
      </c>
      <c r="H35" s="222">
        <v>31510</v>
      </c>
      <c r="I35" s="222">
        <v>33895</v>
      </c>
      <c r="J35" s="222">
        <v>13473</v>
      </c>
      <c r="K35" s="222">
        <v>9457</v>
      </c>
      <c r="L35" s="222">
        <v>8974</v>
      </c>
      <c r="M35" s="222">
        <v>11208</v>
      </c>
      <c r="N35" s="222">
        <v>19965</v>
      </c>
      <c r="O35" s="222">
        <v>5843</v>
      </c>
      <c r="P35" s="222">
        <v>13724</v>
      </c>
      <c r="Q35" s="222">
        <v>15747</v>
      </c>
      <c r="R35" s="222">
        <v>13916</v>
      </c>
      <c r="S35" s="222">
        <v>5511</v>
      </c>
      <c r="T35" s="222">
        <v>7534</v>
      </c>
      <c r="U35" s="222">
        <v>7524</v>
      </c>
      <c r="V35" s="222">
        <v>12235</v>
      </c>
      <c r="W35" s="222">
        <v>9728</v>
      </c>
      <c r="X35" s="222">
        <v>14379</v>
      </c>
      <c r="Y35" s="222">
        <v>10564</v>
      </c>
      <c r="Z35" s="222">
        <v>43374</v>
      </c>
      <c r="AA35" s="222">
        <v>17489</v>
      </c>
      <c r="AB35" s="19"/>
      <c r="AC35" s="6"/>
      <c r="AD35" s="6"/>
      <c r="AE35" s="6"/>
      <c r="AF35" s="6"/>
      <c r="AG35" s="6"/>
      <c r="AH35" s="6"/>
      <c r="AI35" s="6"/>
      <c r="AJ35" s="6"/>
      <c r="AK35" s="6"/>
      <c r="AL35" s="6"/>
      <c r="AM35" s="6"/>
    </row>
    <row r="36" spans="1:39" s="7" customFormat="1" ht="40.799999999999997" customHeight="1">
      <c r="A36" s="25" t="s">
        <v>62</v>
      </c>
      <c r="B36" s="222"/>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39"/>
      <c r="AC36" s="6"/>
      <c r="AD36" s="6"/>
      <c r="AE36" s="6"/>
      <c r="AF36" s="6"/>
      <c r="AG36" s="6"/>
      <c r="AH36" s="6"/>
      <c r="AI36" s="6"/>
      <c r="AJ36" s="6"/>
      <c r="AK36" s="6"/>
      <c r="AL36" s="6"/>
      <c r="AM36" s="6"/>
    </row>
    <row r="37" spans="1:39" s="7" customFormat="1" ht="40.799999999999997" customHeight="1">
      <c r="A37" s="173" t="s">
        <v>956</v>
      </c>
      <c r="B37" s="222"/>
      <c r="C37" s="222"/>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46"/>
      <c r="AC37" s="6"/>
      <c r="AD37" s="6"/>
      <c r="AE37" s="6"/>
      <c r="AF37" s="6"/>
      <c r="AG37" s="6"/>
      <c r="AH37" s="6"/>
      <c r="AI37" s="6"/>
      <c r="AJ37" s="6"/>
      <c r="AK37" s="6"/>
      <c r="AL37" s="6"/>
      <c r="AM37" s="6"/>
    </row>
    <row r="38" spans="1:39" s="7" customFormat="1" ht="40.799999999999997" customHeight="1">
      <c r="A38" s="25" t="s">
        <v>958</v>
      </c>
      <c r="B38" s="222"/>
      <c r="C38" s="222"/>
      <c r="D38" s="222"/>
      <c r="E38" s="222">
        <v>1377313</v>
      </c>
      <c r="F38" s="295">
        <v>511751</v>
      </c>
      <c r="G38" s="222"/>
      <c r="H38" s="222">
        <v>2644579</v>
      </c>
      <c r="I38" s="222"/>
      <c r="J38" s="222"/>
      <c r="K38" s="222"/>
      <c r="L38" s="222"/>
      <c r="M38" s="222"/>
      <c r="N38" s="222"/>
      <c r="O38" s="222"/>
      <c r="P38" s="222"/>
      <c r="Q38" s="222">
        <v>644948</v>
      </c>
      <c r="R38" s="222"/>
      <c r="S38" s="222"/>
      <c r="T38" s="222"/>
      <c r="U38" s="222"/>
      <c r="V38" s="222"/>
      <c r="W38" s="222"/>
      <c r="X38" s="222"/>
      <c r="Y38" s="222"/>
      <c r="Z38" s="222"/>
      <c r="AA38" s="222"/>
      <c r="AB38" s="39"/>
      <c r="AC38" s="6"/>
      <c r="AD38" s="6"/>
      <c r="AE38" s="6"/>
      <c r="AF38" s="6"/>
      <c r="AG38" s="6"/>
      <c r="AH38" s="6"/>
      <c r="AI38" s="6"/>
      <c r="AJ38" s="6"/>
      <c r="AK38" s="6"/>
      <c r="AL38" s="6"/>
      <c r="AM38" s="6"/>
    </row>
    <row r="39" spans="1:39" s="7" customFormat="1" ht="40.799999999999997" customHeight="1">
      <c r="A39" s="25" t="s">
        <v>959</v>
      </c>
      <c r="B39" s="222"/>
      <c r="C39" s="222"/>
      <c r="D39" s="222"/>
      <c r="E39" s="296"/>
      <c r="F39" s="222">
        <v>151970</v>
      </c>
      <c r="G39" s="222"/>
      <c r="H39" s="222">
        <v>2690966</v>
      </c>
      <c r="I39" s="222"/>
      <c r="J39" s="222"/>
      <c r="K39" s="222"/>
      <c r="L39" s="222"/>
      <c r="M39" s="222"/>
      <c r="N39" s="222"/>
      <c r="O39" s="222"/>
      <c r="P39" s="222"/>
      <c r="Q39" s="222"/>
      <c r="R39" s="222"/>
      <c r="S39" s="222"/>
      <c r="T39" s="222"/>
      <c r="U39" s="222"/>
      <c r="V39" s="222"/>
      <c r="W39" s="222"/>
      <c r="X39" s="222"/>
      <c r="Y39" s="222"/>
      <c r="Z39" s="222"/>
      <c r="AA39" s="222"/>
      <c r="AB39" s="39"/>
      <c r="AC39" s="6"/>
      <c r="AD39" s="6"/>
      <c r="AE39" s="6"/>
      <c r="AF39" s="6"/>
      <c r="AG39" s="6"/>
      <c r="AH39" s="6"/>
      <c r="AI39" s="6"/>
      <c r="AJ39" s="6"/>
      <c r="AK39" s="6"/>
      <c r="AL39" s="6"/>
      <c r="AM39" s="6"/>
    </row>
    <row r="40" spans="1:39" s="7" customFormat="1" ht="40.799999999999997" customHeight="1">
      <c r="A40" s="25" t="s">
        <v>357</v>
      </c>
      <c r="B40" s="222"/>
      <c r="C40" s="222"/>
      <c r="D40" s="222"/>
      <c r="E40" s="222">
        <v>259930</v>
      </c>
      <c r="F40" s="222"/>
      <c r="G40" s="222"/>
      <c r="H40" s="297">
        <v>125555</v>
      </c>
      <c r="I40" s="222"/>
      <c r="J40" s="222"/>
      <c r="K40" s="222"/>
      <c r="L40" s="222"/>
      <c r="M40" s="222"/>
      <c r="N40" s="222"/>
      <c r="O40" s="222"/>
      <c r="P40" s="222"/>
      <c r="Q40" s="222">
        <v>221840</v>
      </c>
      <c r="R40" s="222"/>
      <c r="S40" s="222"/>
      <c r="T40" s="222"/>
      <c r="U40" s="222"/>
      <c r="V40" s="222"/>
      <c r="W40" s="222"/>
      <c r="X40" s="222"/>
      <c r="Y40" s="222"/>
      <c r="Z40" s="222"/>
      <c r="AA40" s="222"/>
      <c r="AB40" s="39"/>
      <c r="AC40" s="6"/>
      <c r="AD40" s="6"/>
      <c r="AE40" s="6"/>
      <c r="AF40" s="6"/>
      <c r="AG40" s="6"/>
      <c r="AH40" s="6"/>
      <c r="AI40" s="6"/>
      <c r="AJ40" s="6"/>
      <c r="AK40" s="6"/>
      <c r="AL40" s="6"/>
      <c r="AM40" s="6"/>
    </row>
    <row r="41" spans="1:39" s="7" customFormat="1" ht="40.799999999999997" customHeight="1">
      <c r="A41" s="25" t="s">
        <v>957</v>
      </c>
      <c r="B41" s="222"/>
      <c r="C41" s="222"/>
      <c r="D41" s="222"/>
      <c r="E41" s="222"/>
      <c r="F41" s="222"/>
      <c r="G41" s="222"/>
      <c r="H41" s="222"/>
      <c r="I41" s="222"/>
      <c r="J41" s="222"/>
      <c r="K41" s="222"/>
      <c r="L41" s="222"/>
      <c r="M41" s="222"/>
      <c r="N41" s="222"/>
      <c r="O41" s="222"/>
      <c r="P41" s="222"/>
      <c r="Q41" s="296"/>
      <c r="R41" s="222"/>
      <c r="S41" s="222"/>
      <c r="T41" s="222"/>
      <c r="U41" s="222"/>
      <c r="V41" s="222"/>
      <c r="W41" s="222"/>
      <c r="X41" s="222"/>
      <c r="Y41" s="222"/>
      <c r="Z41" s="222"/>
      <c r="AA41" s="222"/>
      <c r="AB41" s="39"/>
      <c r="AC41" s="6"/>
      <c r="AD41" s="6"/>
      <c r="AE41" s="6"/>
      <c r="AF41" s="6"/>
      <c r="AG41" s="6"/>
      <c r="AH41" s="6"/>
      <c r="AI41" s="6"/>
      <c r="AJ41" s="6"/>
      <c r="AK41" s="6"/>
      <c r="AL41" s="6"/>
      <c r="AM41" s="6"/>
    </row>
    <row r="42" spans="1:39" s="7" customFormat="1" ht="40.799999999999997" customHeight="1">
      <c r="A42" s="25" t="s">
        <v>977</v>
      </c>
      <c r="B42" s="222"/>
      <c r="C42" s="222">
        <v>2975</v>
      </c>
      <c r="D42" s="222">
        <v>11395</v>
      </c>
      <c r="E42" s="222">
        <v>35418</v>
      </c>
      <c r="F42" s="222"/>
      <c r="G42" s="222"/>
      <c r="H42" s="222">
        <v>14625</v>
      </c>
      <c r="I42" s="222">
        <v>3425</v>
      </c>
      <c r="J42" s="222">
        <v>15340</v>
      </c>
      <c r="K42" s="222"/>
      <c r="L42" s="222"/>
      <c r="M42" s="222"/>
      <c r="N42" s="222">
        <v>8975</v>
      </c>
      <c r="O42" s="222">
        <v>2975</v>
      </c>
      <c r="P42" s="222">
        <v>12666</v>
      </c>
      <c r="Q42" s="296">
        <v>12975</v>
      </c>
      <c r="R42" s="222">
        <v>3000</v>
      </c>
      <c r="S42" s="222"/>
      <c r="T42" s="222"/>
      <c r="U42" s="222"/>
      <c r="V42" s="222">
        <v>11420</v>
      </c>
      <c r="W42" s="222"/>
      <c r="X42" s="222"/>
      <c r="Y42" s="222">
        <v>6213</v>
      </c>
      <c r="Z42" s="222"/>
      <c r="AA42" s="222"/>
      <c r="AB42" s="39"/>
      <c r="AC42" s="6"/>
      <c r="AD42" s="6"/>
      <c r="AE42" s="6"/>
      <c r="AF42" s="6"/>
      <c r="AG42" s="6"/>
      <c r="AH42" s="6"/>
      <c r="AI42" s="6"/>
      <c r="AJ42" s="6"/>
      <c r="AK42" s="6"/>
      <c r="AL42" s="6"/>
      <c r="AM42" s="6"/>
    </row>
    <row r="43" spans="1:39" s="7" customFormat="1" ht="40.799999999999997" customHeight="1">
      <c r="A43" s="25" t="s">
        <v>955</v>
      </c>
      <c r="B43" s="222"/>
      <c r="C43" s="222"/>
      <c r="D43" s="222"/>
      <c r="E43" s="222">
        <v>166158.13</v>
      </c>
      <c r="F43" s="222">
        <v>2030617</v>
      </c>
      <c r="G43" s="222"/>
      <c r="H43" s="222">
        <v>1728726</v>
      </c>
      <c r="I43" s="222"/>
      <c r="J43" s="222"/>
      <c r="K43" s="222"/>
      <c r="L43" s="222"/>
      <c r="M43" s="222"/>
      <c r="N43" s="222"/>
      <c r="O43" s="222"/>
      <c r="P43" s="222"/>
      <c r="Q43" s="296">
        <v>237336</v>
      </c>
      <c r="R43" s="222"/>
      <c r="S43" s="222"/>
      <c r="T43" s="222"/>
      <c r="U43" s="222"/>
      <c r="V43" s="222">
        <v>0</v>
      </c>
      <c r="W43" s="222"/>
      <c r="X43" s="222"/>
      <c r="Y43" s="222"/>
      <c r="Z43" s="222"/>
      <c r="AA43" s="222"/>
      <c r="AB43" s="39"/>
      <c r="AC43" s="6"/>
      <c r="AD43" s="6"/>
      <c r="AE43" s="6"/>
      <c r="AF43" s="6"/>
      <c r="AG43" s="6"/>
      <c r="AH43" s="6"/>
      <c r="AI43" s="6"/>
      <c r="AJ43" s="6"/>
      <c r="AK43" s="6"/>
      <c r="AL43" s="6"/>
      <c r="AM43" s="6"/>
    </row>
    <row r="44" spans="1:39" s="176" customFormat="1" ht="40.799999999999997" customHeight="1">
      <c r="A44" s="25" t="s">
        <v>364</v>
      </c>
      <c r="B44" s="222">
        <v>74296.33</v>
      </c>
      <c r="C44" s="222">
        <v>138000</v>
      </c>
      <c r="D44" s="222">
        <v>144923</v>
      </c>
      <c r="E44" s="222">
        <v>515970.8</v>
      </c>
      <c r="F44" s="222">
        <v>172030.94</v>
      </c>
      <c r="G44" s="222">
        <v>498226.22</v>
      </c>
      <c r="H44" s="222">
        <v>395329.92</v>
      </c>
      <c r="I44" s="222">
        <v>291468</v>
      </c>
      <c r="J44" s="275">
        <v>250716.84</v>
      </c>
      <c r="K44" s="276">
        <v>210620</v>
      </c>
      <c r="L44" s="298">
        <v>0</v>
      </c>
      <c r="M44" s="278">
        <v>130236.9</v>
      </c>
      <c r="N44" s="222">
        <v>464531.4</v>
      </c>
      <c r="O44" s="222">
        <v>119993.15</v>
      </c>
      <c r="P44" s="222">
        <v>158645</v>
      </c>
      <c r="Q44" s="222">
        <v>148250</v>
      </c>
      <c r="R44" s="222">
        <v>0</v>
      </c>
      <c r="S44" s="222">
        <v>353008.87</v>
      </c>
      <c r="T44" s="222">
        <v>311750.65999999997</v>
      </c>
      <c r="U44" s="222">
        <v>190985.37</v>
      </c>
      <c r="V44" s="222">
        <v>150000</v>
      </c>
      <c r="W44" s="222">
        <v>265929.43</v>
      </c>
      <c r="X44" s="222">
        <v>0</v>
      </c>
      <c r="Y44" s="222">
        <v>75000</v>
      </c>
      <c r="Z44" s="222">
        <v>31950</v>
      </c>
      <c r="AA44" s="222">
        <v>71545.679999999993</v>
      </c>
      <c r="AB44" s="174"/>
      <c r="AC44" s="175"/>
      <c r="AD44" s="175"/>
      <c r="AE44" s="175"/>
      <c r="AF44" s="175"/>
      <c r="AG44" s="175"/>
      <c r="AH44" s="175"/>
      <c r="AI44" s="175"/>
      <c r="AJ44" s="175"/>
      <c r="AK44" s="175"/>
      <c r="AL44" s="175"/>
      <c r="AM44" s="175"/>
    </row>
    <row r="45" spans="1:39" s="7" customFormat="1" ht="40.799999999999997" customHeight="1">
      <c r="A45" s="25" t="s">
        <v>945</v>
      </c>
      <c r="B45" s="271">
        <f t="shared" ref="B45:AA45" si="0">SUM(B4:B44)</f>
        <v>8287249.79</v>
      </c>
      <c r="C45" s="271">
        <f t="shared" si="0"/>
        <v>17295295.940000001</v>
      </c>
      <c r="D45" s="271">
        <f t="shared" si="0"/>
        <v>21085378.219999999</v>
      </c>
      <c r="E45" s="271">
        <f t="shared" si="0"/>
        <v>46950147.287162788</v>
      </c>
      <c r="F45" s="271">
        <f t="shared" si="0"/>
        <v>29161847.483628258</v>
      </c>
      <c r="G45" s="271">
        <f t="shared" si="0"/>
        <v>34010239.171041586</v>
      </c>
      <c r="H45" s="271">
        <f t="shared" si="0"/>
        <v>26822092.561897848</v>
      </c>
      <c r="I45" s="271">
        <f t="shared" si="0"/>
        <v>15548259.704150567</v>
      </c>
      <c r="J45" s="271">
        <f t="shared" si="0"/>
        <v>11569764.75</v>
      </c>
      <c r="K45" s="271">
        <f t="shared" si="0"/>
        <v>11835723.789999999</v>
      </c>
      <c r="L45" s="271">
        <f t="shared" si="0"/>
        <v>10325064.359999999</v>
      </c>
      <c r="M45" s="271">
        <f t="shared" si="0"/>
        <v>20105053.899999999</v>
      </c>
      <c r="N45" s="271">
        <f>SUM(N4:N44)</f>
        <v>15083931.108891685</v>
      </c>
      <c r="O45" s="271">
        <f t="shared" si="0"/>
        <v>7761876.1400000006</v>
      </c>
      <c r="P45" s="271">
        <f t="shared" si="0"/>
        <v>8825513.435195487</v>
      </c>
      <c r="Q45" s="271">
        <f t="shared" si="0"/>
        <v>25949867.974645883</v>
      </c>
      <c r="R45" s="271">
        <f t="shared" si="0"/>
        <v>10499318.890000001</v>
      </c>
      <c r="S45" s="271">
        <f t="shared" si="0"/>
        <v>14220135.219999999</v>
      </c>
      <c r="T45" s="271">
        <f t="shared" si="0"/>
        <v>12248768.369999999</v>
      </c>
      <c r="U45" s="271">
        <f t="shared" si="0"/>
        <v>16733053.689999999</v>
      </c>
      <c r="V45" s="271">
        <f t="shared" si="0"/>
        <v>9358772.3499999996</v>
      </c>
      <c r="W45" s="271">
        <f t="shared" si="0"/>
        <v>44613547.051500805</v>
      </c>
      <c r="X45" s="271">
        <f t="shared" si="0"/>
        <v>16866002.719999999</v>
      </c>
      <c r="Y45" s="271">
        <f t="shared" si="0"/>
        <v>11737038.74</v>
      </c>
      <c r="Z45" s="271">
        <f t="shared" si="0"/>
        <v>13736312.890000001</v>
      </c>
      <c r="AA45" s="271">
        <f t="shared" si="0"/>
        <v>11218219.387793988</v>
      </c>
      <c r="AB45" s="63"/>
      <c r="AC45" s="6"/>
      <c r="AD45" s="6"/>
      <c r="AE45" s="6"/>
      <c r="AF45" s="6"/>
      <c r="AG45" s="6"/>
      <c r="AH45" s="6"/>
      <c r="AI45" s="6"/>
      <c r="AJ45" s="6"/>
      <c r="AK45" s="6"/>
      <c r="AL45" s="6"/>
      <c r="AM45" s="6"/>
    </row>
    <row r="46" spans="1:39" ht="40.799999999999997" customHeight="1">
      <c r="A46" s="197"/>
      <c r="B46" s="198"/>
      <c r="C46" s="199"/>
      <c r="D46" s="199"/>
      <c r="E46" s="199"/>
      <c r="F46" s="200"/>
      <c r="G46" s="199"/>
      <c r="H46" s="199"/>
      <c r="I46" s="198"/>
      <c r="J46" s="199"/>
      <c r="K46" s="199"/>
      <c r="L46" s="199"/>
      <c r="M46" s="199"/>
      <c r="N46" s="201"/>
      <c r="O46" s="199"/>
      <c r="P46" s="199"/>
      <c r="Q46" s="199"/>
      <c r="R46" s="202"/>
      <c r="S46" s="202"/>
      <c r="T46" s="199"/>
      <c r="U46" s="199"/>
      <c r="V46" s="199"/>
      <c r="W46" s="199"/>
      <c r="X46" s="199"/>
      <c r="Y46" s="199"/>
      <c r="Z46" s="199"/>
      <c r="AA46" s="199"/>
    </row>
    <row r="47" spans="1:39" s="166" customFormat="1" ht="42.75" customHeight="1">
      <c r="A47" s="203" t="s">
        <v>960</v>
      </c>
      <c r="B47" s="224">
        <v>1559</v>
      </c>
      <c r="C47" s="224">
        <v>1550</v>
      </c>
      <c r="D47" s="224">
        <v>3086</v>
      </c>
      <c r="E47" s="224">
        <v>12934</v>
      </c>
      <c r="F47" s="224">
        <v>3922</v>
      </c>
      <c r="G47" s="224">
        <v>25140</v>
      </c>
      <c r="H47" s="224">
        <v>7007</v>
      </c>
      <c r="I47" s="224">
        <v>4052</v>
      </c>
      <c r="J47" s="224">
        <v>2881</v>
      </c>
      <c r="K47" s="224">
        <v>2230</v>
      </c>
      <c r="L47" s="224">
        <v>1491</v>
      </c>
      <c r="M47" s="224">
        <v>956</v>
      </c>
      <c r="N47" s="224">
        <v>4785</v>
      </c>
      <c r="O47" s="224">
        <v>1004</v>
      </c>
      <c r="P47" s="224">
        <v>1914</v>
      </c>
      <c r="Q47" s="224">
        <v>3940</v>
      </c>
      <c r="R47" s="224">
        <v>4304</v>
      </c>
      <c r="S47" s="224">
        <v>1518</v>
      </c>
      <c r="T47" s="224">
        <v>2699</v>
      </c>
      <c r="U47" s="224">
        <v>1726</v>
      </c>
      <c r="V47" s="224">
        <v>2042</v>
      </c>
      <c r="W47" s="224">
        <v>5530</v>
      </c>
      <c r="X47" s="224">
        <v>2439</v>
      </c>
      <c r="Y47" s="224">
        <v>1948</v>
      </c>
      <c r="Z47" s="224">
        <v>3618</v>
      </c>
      <c r="AA47" s="224">
        <v>2204</v>
      </c>
    </row>
    <row r="48" spans="1:39" ht="40.799999999999997" customHeight="1">
      <c r="A48" s="177"/>
      <c r="B48" s="178"/>
      <c r="C48" s="166"/>
      <c r="D48" s="166"/>
      <c r="E48" s="166"/>
      <c r="F48" s="179"/>
      <c r="G48" s="166"/>
      <c r="H48" s="166"/>
      <c r="I48" s="166"/>
      <c r="J48" s="180"/>
      <c r="K48" s="180"/>
      <c r="L48" s="166"/>
      <c r="M48" s="166"/>
    </row>
    <row r="49" spans="1:22" ht="40.799999999999997" customHeight="1">
      <c r="A49" s="177"/>
      <c r="B49" s="178"/>
      <c r="C49" s="166"/>
      <c r="D49" s="166"/>
      <c r="E49" s="166"/>
      <c r="F49" s="179"/>
      <c r="G49" s="166"/>
      <c r="H49" s="166"/>
      <c r="I49" s="166"/>
      <c r="J49" s="180"/>
      <c r="K49" s="180"/>
      <c r="L49" s="166"/>
      <c r="M49" s="166"/>
      <c r="O49" s="166"/>
      <c r="P49" s="166"/>
      <c r="Q49" s="166"/>
      <c r="R49" s="6"/>
      <c r="S49" s="180"/>
      <c r="T49" s="166"/>
      <c r="U49" s="166"/>
      <c r="V49" s="166"/>
    </row>
    <row r="50" spans="1:22" ht="40.799999999999997" customHeight="1">
      <c r="A50" s="177"/>
      <c r="B50" s="178"/>
      <c r="C50" s="166"/>
      <c r="D50" s="166"/>
      <c r="E50" s="166"/>
      <c r="F50" s="179"/>
      <c r="G50" s="166"/>
      <c r="H50" s="166"/>
      <c r="I50" s="166"/>
      <c r="J50" s="166"/>
      <c r="K50" s="166"/>
      <c r="L50" s="166"/>
      <c r="M50" s="166"/>
      <c r="O50" s="166"/>
      <c r="P50" s="166"/>
      <c r="Q50" s="166"/>
      <c r="R50" s="6"/>
      <c r="S50" s="180"/>
      <c r="T50" s="166"/>
      <c r="U50" s="166"/>
      <c r="V50" s="166"/>
    </row>
    <row r="51" spans="1:22" ht="40.799999999999997" customHeight="1">
      <c r="O51" s="166"/>
      <c r="P51" s="166"/>
      <c r="Q51" s="166"/>
      <c r="R51" s="6"/>
      <c r="S51" s="180"/>
      <c r="T51" s="166"/>
      <c r="U51" s="166"/>
      <c r="V51" s="166"/>
    </row>
    <row r="52" spans="1:22" ht="40.799999999999997" customHeight="1">
      <c r="O52" s="166"/>
      <c r="P52" s="166"/>
      <c r="Q52" s="166"/>
      <c r="R52" s="6"/>
      <c r="S52" s="6"/>
      <c r="T52" s="166"/>
      <c r="U52" s="166"/>
      <c r="V52" s="166"/>
    </row>
  </sheetData>
  <customSheetViews>
    <customSheetView guid="{67B56ECE-405C-4574-830E-8288B238DD46}" scale="90">
      <pane xSplit="2" ySplit="2" topLeftCell="C33" activePane="bottomRight" state="frozen"/>
      <selection pane="bottomRight" activeCell="A33" sqref="A33"/>
      <pageMargins left="0.7" right="0.7" top="0.75" bottom="0.75" header="0.3" footer="0.3"/>
      <pageSetup paperSize="9" orientation="portrait" r:id="rId1"/>
    </customSheetView>
    <customSheetView guid="{536E65A8-AAEB-4C8E-B41F-640591C62A68}" scale="90">
      <pane xSplit="2" ySplit="2" topLeftCell="C33" activePane="bottomRight" state="frozen"/>
      <selection pane="bottomRight" activeCell="C34" sqref="C34"/>
      <pageMargins left="0.7" right="0.7" top="0.75" bottom="0.75" header="0.3" footer="0.3"/>
      <pageSetup paperSize="9" orientation="portrait" r:id="rId2"/>
    </customSheetView>
    <customSheetView guid="{AB0FB087-82D7-4F94-8308-D6F3FB89D9A7}" scale="50">
      <pane xSplit="2" ySplit="2" topLeftCell="C42" activePane="bottomRight" state="frozen"/>
      <selection pane="bottomRight" activeCell="D50" sqref="D50"/>
      <pageMargins left="0.7" right="0.7" top="0.75" bottom="0.75" header="0.3" footer="0.3"/>
      <pageSetup paperSize="9" orientation="portrait" r:id="rId3"/>
    </customSheetView>
    <customSheetView guid="{9ADFB77C-52E6-44E4-A9A7-73B42124B1CE}" scale="90">
      <pane xSplit="2" ySplit="2" topLeftCell="C20" activePane="bottomRight" state="frozen"/>
      <selection pane="bottomRight" activeCell="B21" sqref="B21"/>
      <pageMargins left="0.7" right="0.7" top="0.75" bottom="0.75" header="0.3" footer="0.3"/>
      <pageSetup paperSize="9" orientation="portrait" r:id="rId4"/>
    </customSheetView>
    <customSheetView guid="{442317D0-433B-45B3-A35B-DECDC5831118}" scale="90">
      <pane xSplit="2" ySplit="2" topLeftCell="C17" activePane="bottomRight" state="frozen"/>
      <selection pane="bottomRight" activeCell="B19" sqref="B19"/>
      <pageMargins left="0.7" right="0.7" top="0.75" bottom="0.75" header="0.3" footer="0.3"/>
      <pageSetup paperSize="9" orientation="portrait" r:id="rId5"/>
    </customSheetView>
    <customSheetView guid="{4B727CD6-1A2D-47E2-85CD-D58EBDFEFC1D}" scale="90">
      <pane xSplit="2" ySplit="2" topLeftCell="C17" activePane="bottomRight" state="frozen"/>
      <selection pane="bottomRight" activeCell="A21" sqref="A21"/>
      <pageMargins left="0.7" right="0.7" top="0.75" bottom="0.75" header="0.3" footer="0.3"/>
      <pageSetup paperSize="9" orientation="portrait" r:id="rId6"/>
    </customSheetView>
    <customSheetView guid="{474539C2-E8AC-48AA-8CD1-F699CD323E9D}" scale="90">
      <pane xSplit="2" ySplit="2" topLeftCell="T23" activePane="bottomRight" state="frozen"/>
      <selection pane="bottomRight" activeCell="T29" sqref="T29"/>
      <pageMargins left="0.7" right="0.7" top="0.75" bottom="0.75" header="0.3" footer="0.3"/>
      <pageSetup paperSize="9" orientation="portrait" r:id="rId7"/>
    </customSheetView>
    <customSheetView guid="{538723AC-9229-4670-8249-E98D66836D0E}" scale="90">
      <pane xSplit="2" ySplit="2" topLeftCell="C21" activePane="bottomRight" state="frozen"/>
      <selection pane="bottomRight" activeCell="A27" sqref="A27"/>
      <pageMargins left="0.7" right="0.7" top="0.75" bottom="0.75" header="0.3" footer="0.3"/>
      <pageSetup paperSize="9" orientation="portrait" r:id="rId8"/>
    </customSheetView>
    <customSheetView guid="{E758E5EE-8625-48A2-971E-697CE8C60C72}" scale="90">
      <pane xSplit="2" ySplit="2" topLeftCell="AE23" activePane="bottomRight" state="frozen"/>
      <selection pane="bottomRight" activeCell="AE24" sqref="AE24"/>
      <pageMargins left="0.7" right="0.7" top="0.75" bottom="0.75" header="0.3" footer="0.3"/>
      <pageSetup paperSize="9" orientation="portrait" r:id="rId9"/>
    </customSheetView>
    <customSheetView guid="{9FC68027-15F4-4341-99AC-C65335EA83EB}" scale="60">
      <pane xSplit="2" ySplit="2" topLeftCell="U18" activePane="bottomRight" state="frozen"/>
      <selection pane="bottomRight" activeCell="R25" sqref="R25:AB25"/>
      <pageMargins left="0.7" right="0.7" top="0.75" bottom="0.75" header="0.3" footer="0.3"/>
      <pageSetup paperSize="9" orientation="portrait" r:id="rId10"/>
    </customSheetView>
    <customSheetView guid="{454C9484-A227-478A-AEC9-42331D2E7685}" scale="60">
      <pane xSplit="2" ySplit="2" topLeftCell="C16" activePane="bottomRight" state="frozen"/>
      <selection pane="bottomRight" activeCell="F24" sqref="F24"/>
      <pageMargins left="0.7" right="0.7" top="0.75" bottom="0.75" header="0.3" footer="0.3"/>
      <pageSetup paperSize="9" orientation="portrait" r:id="rId11"/>
    </customSheetView>
    <customSheetView guid="{70B7FB2F-66D5-4C0C-AC76-C517C7B127EE}" scale="60">
      <pane xSplit="2" ySplit="2" topLeftCell="C9" activePane="bottomRight" state="frozen"/>
      <selection pane="bottomRight" activeCell="J15" sqref="J15"/>
      <pageMargins left="0.7" right="0.7" top="0.75" bottom="0.75" header="0.3" footer="0.3"/>
      <pageSetup paperSize="9" orientation="portrait" r:id="rId12"/>
    </customSheetView>
    <customSheetView guid="{E2834DDA-36CC-45A1-8008-8C5A40581360}" scale="90">
      <pane xSplit="2" ySplit="2" topLeftCell="AB9" activePane="bottomRight" state="frozen"/>
      <selection pane="bottomRight" activeCell="AE11" sqref="AE11"/>
      <pageMargins left="0.7" right="0.7" top="0.75" bottom="0.75" header="0.3" footer="0.3"/>
      <pageSetup paperSize="9" orientation="portrait" r:id="rId13"/>
    </customSheetView>
    <customSheetView guid="{22D968EB-EE4A-4C46-8AD2-A8EE6619CA18}" scale="90">
      <pane xSplit="2" ySplit="2" topLeftCell="Q36" activePane="bottomRight" state="frozen"/>
      <selection pane="bottomRight" activeCell="C42" sqref="C42"/>
      <pageMargins left="0.7" right="0.7" top="0.75" bottom="0.75" header="0.3" footer="0.3"/>
      <pageSetup paperSize="9" orientation="portrait" r:id="rId14"/>
    </customSheetView>
    <customSheetView guid="{C08720C7-9518-48A9-8FAF-B0B2D1B17670}" scale="60">
      <pane xSplit="2" ySplit="2" topLeftCell="C9" activePane="bottomRight" state="frozen"/>
      <selection pane="bottomRight" activeCell="A14" sqref="A14"/>
      <pageMargins left="0.7" right="0.7" top="0.75" bottom="0.75" header="0.3" footer="0.3"/>
      <pageSetup paperSize="9" orientation="portrait" r:id="rId15"/>
    </customSheetView>
    <customSheetView guid="{C4836E1C-180B-498B-917D-ECE7D41D90B2}" scale="60">
      <pane xSplit="2" ySplit="2" topLeftCell="T9" activePane="bottomRight" state="frozen"/>
      <selection pane="bottomRight" activeCell="AE10" sqref="AE10"/>
      <pageMargins left="0.7" right="0.7" top="0.75" bottom="0.75" header="0.3" footer="0.3"/>
      <pageSetup paperSize="9" orientation="portrait" r:id="rId16"/>
    </customSheetView>
    <customSheetView guid="{DA7CE3CE-4011-48A4-A2B5-7F126370BA27}" scale="60">
      <pane xSplit="2" ySplit="2" topLeftCell="Z31" activePane="bottomRight" state="frozen"/>
      <selection pane="bottomRight" activeCell="AE33" sqref="AE33"/>
      <pageMargins left="0.7" right="0.7" top="0.75" bottom="0.75" header="0.3" footer="0.3"/>
      <pageSetup paperSize="9" orientation="portrait" r:id="rId17"/>
    </customSheetView>
    <customSheetView guid="{17F0863B-C506-4DF1-B4DD-7CBE167402D2}" scale="60">
      <pane xSplit="2" ySplit="2" topLeftCell="T21" activePane="bottomRight" state="frozen"/>
      <selection pane="bottomRight" activeCell="V36" sqref="V36"/>
      <pageMargins left="0.7" right="0.7" top="0.75" bottom="0.75" header="0.3" footer="0.3"/>
      <pageSetup paperSize="9" orientation="portrait" r:id="rId18"/>
    </customSheetView>
    <customSheetView guid="{FB15CA71-0B67-4D54-8490-E4E2BF42F407}" scale="60" showPageBreaks="1" fitToPage="1">
      <pane xSplit="2" ySplit="2" topLeftCell="U42" activePane="bottomRight" state="frozen"/>
      <selection pane="bottomRight" activeCell="A48" sqref="A48"/>
      <pageMargins left="0.7" right="0.7" top="0.75" bottom="0.75" header="0.3" footer="0.3"/>
      <printOptions headings="1" gridLines="1"/>
      <pageSetup paperSize="9" scale="18" fitToHeight="0" orientation="landscape" r:id="rId19"/>
    </customSheetView>
    <customSheetView guid="{A785E94F-F6B9-4A4B-AA0E-19C389DEBEE7}" scale="90">
      <pane xSplit="2" ySplit="2" topLeftCell="Z13" activePane="bottomRight" state="frozen"/>
      <selection pane="bottomRight" activeCell="A14" sqref="A14:XFD14"/>
      <pageMargins left="0.7" right="0.7" top="0.75" bottom="0.75" header="0.3" footer="0.3"/>
      <pageSetup paperSize="9" orientation="portrait" r:id="rId20"/>
    </customSheetView>
    <customSheetView guid="{138900E3-D716-4F4C-92C0-ED4C4004654F}" scale="90">
      <pane xSplit="2" ySplit="2" topLeftCell="Z21" activePane="bottomRight" state="frozen"/>
      <selection pane="bottomRight" activeCell="AE24" sqref="AE24"/>
      <pageMargins left="0.7" right="0.7" top="0.75" bottom="0.75" header="0.3" footer="0.3"/>
      <pageSetup paperSize="9" orientation="portrait" r:id="rId21"/>
    </customSheetView>
    <customSheetView guid="{D5B5D6D9-C182-4443-8C56-57642350C7E4}" scale="90">
      <pane xSplit="2" ySplit="2" topLeftCell="AB33" activePane="bottomRight" state="frozen"/>
      <selection pane="bottomRight" activeCell="AD34" sqref="AD34"/>
      <pageMargins left="0.7" right="0.7" top="0.75" bottom="0.75" header="0.3" footer="0.3"/>
      <pageSetup paperSize="9" orientation="portrait" r:id="rId22"/>
    </customSheetView>
    <customSheetView guid="{1F7AFC76-5635-405C-A6BB-7712DB01BE3F}" scale="90">
      <pane xSplit="2" ySplit="2" topLeftCell="C33" activePane="bottomRight" state="frozen"/>
      <selection pane="bottomRight" activeCell="A33" sqref="A33"/>
      <pageMargins left="0.7" right="0.7" top="0.75" bottom="0.75" header="0.3" footer="0.3"/>
      <pageSetup paperSize="9" orientation="portrait" r:id="rId23"/>
    </customSheetView>
  </customSheetViews>
  <mergeCells count="1">
    <mergeCell ref="A1:D1"/>
  </mergeCells>
  <conditionalFormatting sqref="B2">
    <cfRule type="containsText" dxfId="5506" priority="2572" operator="containsText" text="Issues to overcome/expected to complete">
      <formula>NOT(ISERROR(SEARCH("Issues to overcome/expected to complete",B2)))</formula>
    </cfRule>
  </conditionalFormatting>
  <conditionalFormatting sqref="B3 O3">
    <cfRule type="containsText" dxfId="5505" priority="2583" operator="containsText" text="Completed or fully on track">
      <formula>NOT(ISERROR(SEARCH("Completed or fully on track",B3)))</formula>
    </cfRule>
    <cfRule type="containsText" dxfId="5504" priority="2584" operator="containsText" text="On track with minor barriers to completion">
      <formula>NOT(ISERROR(SEARCH("On track with minor barriers to completion",B3)))</formula>
    </cfRule>
    <cfRule type="containsText" dxfId="5503" priority="2585" operator="containsText" text="Significant barriers to completion">
      <formula>NOT(ISERROR(SEARCH("Significant barriers to completion",B3)))</formula>
    </cfRule>
  </conditionalFormatting>
  <conditionalFormatting sqref="B3 O3">
    <cfRule type="containsText" dxfId="5502" priority="2582" operator="containsText" text="Issues to overcome/expected to complete">
      <formula>NOT(ISERROR(SEARCH("Issues to overcome/expected to complete",B3)))</formula>
    </cfRule>
  </conditionalFormatting>
  <conditionalFormatting sqref="AB22:AB23 AB27 AB16 AB45 A22:A32 B19:AA20 B22:AA22 B16:AA17 B14:Z14 A36:A41 B44:K44 A43:A44 B24:AA27 B36:AA43 M44:AA44 A45:AA47 A4:A20 AB33 B28:AB32 B10:AA13 AB15:XFD15 AB10:AB14 H36:AB36 A34:AB35 B4:AB8">
    <cfRule type="containsText" dxfId="5501" priority="2579" operator="containsText" text="Completed or fully on track">
      <formula>NOT(ISERROR(SEARCH("Completed or fully on track",A4)))</formula>
    </cfRule>
    <cfRule type="containsText" dxfId="5500" priority="2580" operator="containsText" text="Issues to overcome/expected to complete">
      <formula>NOT(ISERROR(SEARCH("Issues to overcome/expected to complete",A4)))</formula>
    </cfRule>
    <cfRule type="containsText" dxfId="5499" priority="2581" operator="containsText" text="Significant barriers to completion">
      <formula>NOT(ISERROR(SEARCH("Significant barriers to completion",A4)))</formula>
    </cfRule>
  </conditionalFormatting>
  <conditionalFormatting sqref="B2">
    <cfRule type="containsText" dxfId="5498" priority="2576" operator="containsText" text="Completed or fully on track">
      <formula>NOT(ISERROR(SEARCH("Completed or fully on track",B2)))</formula>
    </cfRule>
    <cfRule type="containsText" dxfId="5497" priority="2577" operator="containsText" text="On track with minor barriers to completion">
      <formula>NOT(ISERROR(SEARCH("On track with minor barriers to completion",B2)))</formula>
    </cfRule>
    <cfRule type="containsText" dxfId="5496" priority="2578" operator="containsText" text="Significant barriers to completion">
      <formula>NOT(ISERROR(SEARCH("Significant barriers to completion",B2)))</formula>
    </cfRule>
  </conditionalFormatting>
  <conditionalFormatting sqref="B2">
    <cfRule type="containsText" dxfId="5495" priority="2573" operator="containsText" text="Completed or fully on track">
      <formula>NOT(ISERROR(SEARCH("Completed or fully on track",B2)))</formula>
    </cfRule>
    <cfRule type="containsText" dxfId="5494" priority="2574" operator="containsText" text="On track with minor barriers to completion">
      <formula>NOT(ISERROR(SEARCH("On track with minor barriers to completion",B2)))</formula>
    </cfRule>
    <cfRule type="containsText" dxfId="5493" priority="2575" operator="containsText" text="Significant barriers to completion">
      <formula>NOT(ISERROR(SEARCH("Significant barriers to completion",B2)))</formula>
    </cfRule>
  </conditionalFormatting>
  <conditionalFormatting sqref="B31">
    <cfRule type="containsText" dxfId="5492" priority="2569" operator="containsText" text="Completed or fully on track">
      <formula>NOT(ISERROR(SEARCH("Completed or fully on track",B31)))</formula>
    </cfRule>
    <cfRule type="containsText" dxfId="5491" priority="2570" operator="containsText" text="Issues to overcome/expected to complete">
      <formula>NOT(ISERROR(SEARCH("Issues to overcome/expected to complete",B31)))</formula>
    </cfRule>
    <cfRule type="containsText" dxfId="5490" priority="2571" operator="containsText" text="Significant barriers to completion">
      <formula>NOT(ISERROR(SEARCH("Significant barriers to completion",B31)))</formula>
    </cfRule>
  </conditionalFormatting>
  <conditionalFormatting sqref="B8">
    <cfRule type="containsText" dxfId="5489" priority="2565" operator="containsText" text="Issues to overcome/expected to complete">
      <formula>NOT(ISERROR(SEARCH("Issues to overcome/expected to complete",B8)))</formula>
    </cfRule>
  </conditionalFormatting>
  <conditionalFormatting sqref="B8">
    <cfRule type="containsText" dxfId="5488" priority="2566" operator="containsText" text="Completed or fully on track">
      <formula>NOT(ISERROR(SEARCH("Completed or fully on track",B8)))</formula>
    </cfRule>
    <cfRule type="containsText" dxfId="5487" priority="2567" operator="containsText" text="On track with minor barriers to completion">
      <formula>NOT(ISERROR(SEARCH("On track with minor barriers to completion",B8)))</formula>
    </cfRule>
    <cfRule type="containsText" dxfId="5486" priority="2568" operator="containsText" text="Significant barriers to completion">
      <formula>NOT(ISERROR(SEARCH("Significant barriers to completion",B8)))</formula>
    </cfRule>
  </conditionalFormatting>
  <conditionalFormatting sqref="B28">
    <cfRule type="containsText" dxfId="5485" priority="2559" operator="containsText" text="Completed or fully on track">
      <formula>NOT(ISERROR(SEARCH("Completed or fully on track",B28)))</formula>
    </cfRule>
    <cfRule type="containsText" dxfId="5484" priority="2560" operator="containsText" text="Issues to overcome/expected to complete">
      <formula>NOT(ISERROR(SEARCH("Issues to overcome/expected to complete",B28)))</formula>
    </cfRule>
    <cfRule type="containsText" dxfId="5483" priority="2561" operator="containsText" text="Significant barriers to completion">
      <formula>NOT(ISERROR(SEARCH("Significant barriers to completion",B28)))</formula>
    </cfRule>
  </conditionalFormatting>
  <conditionalFormatting sqref="C2">
    <cfRule type="containsText" dxfId="5482" priority="2545" operator="containsText" text="Issues to overcome/expected to complete">
      <formula>NOT(ISERROR(SEARCH("Issues to overcome/expected to complete",C2)))</formula>
    </cfRule>
  </conditionalFormatting>
  <conditionalFormatting sqref="C3">
    <cfRule type="containsText" dxfId="5481" priority="2556" operator="containsText" text="Completed or fully on track">
      <formula>NOT(ISERROR(SEARCH("Completed or fully on track",C3)))</formula>
    </cfRule>
    <cfRule type="containsText" dxfId="5480" priority="2557" operator="containsText" text="On track with minor barriers to completion">
      <formula>NOT(ISERROR(SEARCH("On track with minor barriers to completion",C3)))</formula>
    </cfRule>
    <cfRule type="containsText" dxfId="5479" priority="2558" operator="containsText" text="Significant barriers to completion">
      <formula>NOT(ISERROR(SEARCH("Significant barriers to completion",C3)))</formula>
    </cfRule>
  </conditionalFormatting>
  <conditionalFormatting sqref="C3">
    <cfRule type="containsText" dxfId="5478" priority="2555" operator="containsText" text="Issues to overcome/expected to complete">
      <formula>NOT(ISERROR(SEARCH("Issues to overcome/expected to complete",C3)))</formula>
    </cfRule>
  </conditionalFormatting>
  <conditionalFormatting sqref="C29:C30">
    <cfRule type="containsText" dxfId="5477" priority="2552" operator="containsText" text="Completed or fully on track">
      <formula>NOT(ISERROR(SEARCH("Completed or fully on track",C29)))</formula>
    </cfRule>
    <cfRule type="containsText" dxfId="5476" priority="2553" operator="containsText" text="Issues to overcome/expected to complete">
      <formula>NOT(ISERROR(SEARCH("Issues to overcome/expected to complete",C29)))</formula>
    </cfRule>
    <cfRule type="containsText" dxfId="5475" priority="2554" operator="containsText" text="Significant barriers to completion">
      <formula>NOT(ISERROR(SEARCH("Significant barriers to completion",C29)))</formula>
    </cfRule>
  </conditionalFormatting>
  <conditionalFormatting sqref="C2">
    <cfRule type="containsText" dxfId="5474" priority="2549" operator="containsText" text="Completed or fully on track">
      <formula>NOT(ISERROR(SEARCH("Completed or fully on track",C2)))</formula>
    </cfRule>
    <cfRule type="containsText" dxfId="5473" priority="2550" operator="containsText" text="On track with minor barriers to completion">
      <formula>NOT(ISERROR(SEARCH("On track with minor barriers to completion",C2)))</formula>
    </cfRule>
    <cfRule type="containsText" dxfId="5472" priority="2551" operator="containsText" text="Significant barriers to completion">
      <formula>NOT(ISERROR(SEARCH("Significant barriers to completion",C2)))</formula>
    </cfRule>
  </conditionalFormatting>
  <conditionalFormatting sqref="C2">
    <cfRule type="containsText" dxfId="5471" priority="2546" operator="containsText" text="Completed or fully on track">
      <formula>NOT(ISERROR(SEARCH("Completed or fully on track",C2)))</formula>
    </cfRule>
    <cfRule type="containsText" dxfId="5470" priority="2547" operator="containsText" text="On track with minor barriers to completion">
      <formula>NOT(ISERROR(SEARCH("On track with minor barriers to completion",C2)))</formula>
    </cfRule>
    <cfRule type="containsText" dxfId="5469" priority="2548" operator="containsText" text="Significant barriers to completion">
      <formula>NOT(ISERROR(SEARCH("Significant barriers to completion",C2)))</formula>
    </cfRule>
  </conditionalFormatting>
  <conditionalFormatting sqref="C31">
    <cfRule type="containsText" dxfId="5468" priority="2542" operator="containsText" text="Completed or fully on track">
      <formula>NOT(ISERROR(SEARCH("Completed or fully on track",C31)))</formula>
    </cfRule>
    <cfRule type="containsText" dxfId="5467" priority="2543" operator="containsText" text="Issues to overcome/expected to complete">
      <formula>NOT(ISERROR(SEARCH("Issues to overcome/expected to complete",C31)))</formula>
    </cfRule>
    <cfRule type="containsText" dxfId="5466" priority="2544" operator="containsText" text="Significant barriers to completion">
      <formula>NOT(ISERROR(SEARCH("Significant barriers to completion",C31)))</formula>
    </cfRule>
  </conditionalFormatting>
  <conditionalFormatting sqref="C8">
    <cfRule type="containsText" dxfId="5465" priority="2538" operator="containsText" text="Issues to overcome/expected to complete">
      <formula>NOT(ISERROR(SEARCH("Issues to overcome/expected to complete",C8)))</formula>
    </cfRule>
  </conditionalFormatting>
  <conditionalFormatting sqref="C8">
    <cfRule type="containsText" dxfId="5464" priority="2539" operator="containsText" text="Completed or fully on track">
      <formula>NOT(ISERROR(SEARCH("Completed or fully on track",C8)))</formula>
    </cfRule>
    <cfRule type="containsText" dxfId="5463" priority="2540" operator="containsText" text="On track with minor barriers to completion">
      <formula>NOT(ISERROR(SEARCH("On track with minor barriers to completion",C8)))</formula>
    </cfRule>
    <cfRule type="containsText" dxfId="5462" priority="2541" operator="containsText" text="Significant barriers to completion">
      <formula>NOT(ISERROR(SEARCH("Significant barriers to completion",C8)))</formula>
    </cfRule>
  </conditionalFormatting>
  <conditionalFormatting sqref="C28">
    <cfRule type="containsText" dxfId="5461" priority="2532" operator="containsText" text="Completed or fully on track">
      <formula>NOT(ISERROR(SEARCH("Completed or fully on track",C28)))</formula>
    </cfRule>
    <cfRule type="containsText" dxfId="5460" priority="2533" operator="containsText" text="Issues to overcome/expected to complete">
      <formula>NOT(ISERROR(SEARCH("Issues to overcome/expected to complete",C28)))</formula>
    </cfRule>
    <cfRule type="containsText" dxfId="5459" priority="2534" operator="containsText" text="Significant barriers to completion">
      <formula>NOT(ISERROR(SEARCH("Significant barriers to completion",C28)))</formula>
    </cfRule>
  </conditionalFormatting>
  <conditionalFormatting sqref="D2">
    <cfRule type="containsText" dxfId="5458" priority="2518" operator="containsText" text="Issues to overcome/expected to complete">
      <formula>NOT(ISERROR(SEARCH("Issues to overcome/expected to complete",D2)))</formula>
    </cfRule>
  </conditionalFormatting>
  <conditionalFormatting sqref="D3">
    <cfRule type="containsText" dxfId="5457" priority="2529" operator="containsText" text="Completed or fully on track">
      <formula>NOT(ISERROR(SEARCH("Completed or fully on track",D3)))</formula>
    </cfRule>
    <cfRule type="containsText" dxfId="5456" priority="2530" operator="containsText" text="On track with minor barriers to completion">
      <formula>NOT(ISERROR(SEARCH("On track with minor barriers to completion",D3)))</formula>
    </cfRule>
    <cfRule type="containsText" dxfId="5455" priority="2531" operator="containsText" text="Significant barriers to completion">
      <formula>NOT(ISERROR(SEARCH("Significant barriers to completion",D3)))</formula>
    </cfRule>
  </conditionalFormatting>
  <conditionalFormatting sqref="D3">
    <cfRule type="containsText" dxfId="5454" priority="2528" operator="containsText" text="Issues to overcome/expected to complete">
      <formula>NOT(ISERROR(SEARCH("Issues to overcome/expected to complete",D3)))</formula>
    </cfRule>
  </conditionalFormatting>
  <conditionalFormatting sqref="D29:D30">
    <cfRule type="containsText" dxfId="5453" priority="2525" operator="containsText" text="Completed or fully on track">
      <formula>NOT(ISERROR(SEARCH("Completed or fully on track",D29)))</formula>
    </cfRule>
    <cfRule type="containsText" dxfId="5452" priority="2526" operator="containsText" text="Issues to overcome/expected to complete">
      <formula>NOT(ISERROR(SEARCH("Issues to overcome/expected to complete",D29)))</formula>
    </cfRule>
    <cfRule type="containsText" dxfId="5451" priority="2527" operator="containsText" text="Significant barriers to completion">
      <formula>NOT(ISERROR(SEARCH("Significant barriers to completion",D29)))</formula>
    </cfRule>
  </conditionalFormatting>
  <conditionalFormatting sqref="D2">
    <cfRule type="containsText" dxfId="5450" priority="2522" operator="containsText" text="Completed or fully on track">
      <formula>NOT(ISERROR(SEARCH("Completed or fully on track",D2)))</formula>
    </cfRule>
    <cfRule type="containsText" dxfId="5449" priority="2523" operator="containsText" text="On track with minor barriers to completion">
      <formula>NOT(ISERROR(SEARCH("On track with minor barriers to completion",D2)))</formula>
    </cfRule>
    <cfRule type="containsText" dxfId="5448" priority="2524" operator="containsText" text="Significant barriers to completion">
      <formula>NOT(ISERROR(SEARCH("Significant barriers to completion",D2)))</formula>
    </cfRule>
  </conditionalFormatting>
  <conditionalFormatting sqref="D2">
    <cfRule type="containsText" dxfId="5447" priority="2519" operator="containsText" text="Completed or fully on track">
      <formula>NOT(ISERROR(SEARCH("Completed or fully on track",D2)))</formula>
    </cfRule>
    <cfRule type="containsText" dxfId="5446" priority="2520" operator="containsText" text="On track with minor barriers to completion">
      <formula>NOT(ISERROR(SEARCH("On track with minor barriers to completion",D2)))</formula>
    </cfRule>
    <cfRule type="containsText" dxfId="5445" priority="2521" operator="containsText" text="Significant barriers to completion">
      <formula>NOT(ISERROR(SEARCH("Significant barriers to completion",D2)))</formula>
    </cfRule>
  </conditionalFormatting>
  <conditionalFormatting sqref="D31">
    <cfRule type="containsText" dxfId="5444" priority="2515" operator="containsText" text="Completed or fully on track">
      <formula>NOT(ISERROR(SEARCH("Completed or fully on track",D31)))</formula>
    </cfRule>
    <cfRule type="containsText" dxfId="5443" priority="2516" operator="containsText" text="Issues to overcome/expected to complete">
      <formula>NOT(ISERROR(SEARCH("Issues to overcome/expected to complete",D31)))</formula>
    </cfRule>
    <cfRule type="containsText" dxfId="5442" priority="2517" operator="containsText" text="Significant barriers to completion">
      <formula>NOT(ISERROR(SEARCH("Significant barriers to completion",D31)))</formula>
    </cfRule>
  </conditionalFormatting>
  <conditionalFormatting sqref="D8">
    <cfRule type="containsText" dxfId="5441" priority="2511" operator="containsText" text="Issues to overcome/expected to complete">
      <formula>NOT(ISERROR(SEARCH("Issues to overcome/expected to complete",D8)))</formula>
    </cfRule>
  </conditionalFormatting>
  <conditionalFormatting sqref="D8">
    <cfRule type="containsText" dxfId="5440" priority="2512" operator="containsText" text="Completed or fully on track">
      <formula>NOT(ISERROR(SEARCH("Completed or fully on track",D8)))</formula>
    </cfRule>
    <cfRule type="containsText" dxfId="5439" priority="2513" operator="containsText" text="On track with minor barriers to completion">
      <formula>NOT(ISERROR(SEARCH("On track with minor barriers to completion",D8)))</formula>
    </cfRule>
    <cfRule type="containsText" dxfId="5438" priority="2514" operator="containsText" text="Significant barriers to completion">
      <formula>NOT(ISERROR(SEARCH("Significant barriers to completion",D8)))</formula>
    </cfRule>
  </conditionalFormatting>
  <conditionalFormatting sqref="D28">
    <cfRule type="containsText" dxfId="5437" priority="2505" operator="containsText" text="Completed or fully on track">
      <formula>NOT(ISERROR(SEARCH("Completed or fully on track",D28)))</formula>
    </cfRule>
    <cfRule type="containsText" dxfId="5436" priority="2506" operator="containsText" text="Issues to overcome/expected to complete">
      <formula>NOT(ISERROR(SEARCH("Issues to overcome/expected to complete",D28)))</formula>
    </cfRule>
    <cfRule type="containsText" dxfId="5435" priority="2507" operator="containsText" text="Significant barriers to completion">
      <formula>NOT(ISERROR(SEARCH("Significant barriers to completion",D28)))</formula>
    </cfRule>
  </conditionalFormatting>
  <conditionalFormatting sqref="E2">
    <cfRule type="containsText" dxfId="5434" priority="2491" operator="containsText" text="Issues to overcome/expected to complete">
      <formula>NOT(ISERROR(SEARCH("Issues to overcome/expected to complete",E2)))</formula>
    </cfRule>
  </conditionalFormatting>
  <conditionalFormatting sqref="E3">
    <cfRule type="containsText" dxfId="5433" priority="2502" operator="containsText" text="Completed or fully on track">
      <formula>NOT(ISERROR(SEARCH("Completed or fully on track",E3)))</formula>
    </cfRule>
    <cfRule type="containsText" dxfId="5432" priority="2503" operator="containsText" text="On track with minor barriers to completion">
      <formula>NOT(ISERROR(SEARCH("On track with minor barriers to completion",E3)))</formula>
    </cfRule>
    <cfRule type="containsText" dxfId="5431" priority="2504" operator="containsText" text="Significant barriers to completion">
      <formula>NOT(ISERROR(SEARCH("Significant barriers to completion",E3)))</formula>
    </cfRule>
  </conditionalFormatting>
  <conditionalFormatting sqref="E3">
    <cfRule type="containsText" dxfId="5430" priority="2501" operator="containsText" text="Issues to overcome/expected to complete">
      <formula>NOT(ISERROR(SEARCH("Issues to overcome/expected to complete",E3)))</formula>
    </cfRule>
  </conditionalFormatting>
  <conditionalFormatting sqref="E29:E30">
    <cfRule type="containsText" dxfId="5429" priority="2498" operator="containsText" text="Completed or fully on track">
      <formula>NOT(ISERROR(SEARCH("Completed or fully on track",E29)))</formula>
    </cfRule>
    <cfRule type="containsText" dxfId="5428" priority="2499" operator="containsText" text="Issues to overcome/expected to complete">
      <formula>NOT(ISERROR(SEARCH("Issues to overcome/expected to complete",E29)))</formula>
    </cfRule>
    <cfRule type="containsText" dxfId="5427" priority="2500" operator="containsText" text="Significant barriers to completion">
      <formula>NOT(ISERROR(SEARCH("Significant barriers to completion",E29)))</formula>
    </cfRule>
  </conditionalFormatting>
  <conditionalFormatting sqref="E2">
    <cfRule type="containsText" dxfId="5426" priority="2495" operator="containsText" text="Completed or fully on track">
      <formula>NOT(ISERROR(SEARCH("Completed or fully on track",E2)))</formula>
    </cfRule>
    <cfRule type="containsText" dxfId="5425" priority="2496" operator="containsText" text="On track with minor barriers to completion">
      <formula>NOT(ISERROR(SEARCH("On track with minor barriers to completion",E2)))</formula>
    </cfRule>
    <cfRule type="containsText" dxfId="5424" priority="2497" operator="containsText" text="Significant barriers to completion">
      <formula>NOT(ISERROR(SEARCH("Significant barriers to completion",E2)))</formula>
    </cfRule>
  </conditionalFormatting>
  <conditionalFormatting sqref="E2">
    <cfRule type="containsText" dxfId="5423" priority="2492" operator="containsText" text="Completed or fully on track">
      <formula>NOT(ISERROR(SEARCH("Completed or fully on track",E2)))</formula>
    </cfRule>
    <cfRule type="containsText" dxfId="5422" priority="2493" operator="containsText" text="On track with minor barriers to completion">
      <formula>NOT(ISERROR(SEARCH("On track with minor barriers to completion",E2)))</formula>
    </cfRule>
    <cfRule type="containsText" dxfId="5421" priority="2494" operator="containsText" text="Significant barriers to completion">
      <formula>NOT(ISERROR(SEARCH("Significant barriers to completion",E2)))</formula>
    </cfRule>
  </conditionalFormatting>
  <conditionalFormatting sqref="E31">
    <cfRule type="containsText" dxfId="5420" priority="2488" operator="containsText" text="Completed or fully on track">
      <formula>NOT(ISERROR(SEARCH("Completed or fully on track",E31)))</formula>
    </cfRule>
    <cfRule type="containsText" dxfId="5419" priority="2489" operator="containsText" text="Issues to overcome/expected to complete">
      <formula>NOT(ISERROR(SEARCH("Issues to overcome/expected to complete",E31)))</formula>
    </cfRule>
    <cfRule type="containsText" dxfId="5418" priority="2490" operator="containsText" text="Significant barriers to completion">
      <formula>NOT(ISERROR(SEARCH("Significant barriers to completion",E31)))</formula>
    </cfRule>
  </conditionalFormatting>
  <conditionalFormatting sqref="E8">
    <cfRule type="containsText" dxfId="5417" priority="2484" operator="containsText" text="Issues to overcome/expected to complete">
      <formula>NOT(ISERROR(SEARCH("Issues to overcome/expected to complete",E8)))</formula>
    </cfRule>
  </conditionalFormatting>
  <conditionalFormatting sqref="E8">
    <cfRule type="containsText" dxfId="5416" priority="2485" operator="containsText" text="Completed or fully on track">
      <formula>NOT(ISERROR(SEARCH("Completed or fully on track",E8)))</formula>
    </cfRule>
    <cfRule type="containsText" dxfId="5415" priority="2486" operator="containsText" text="On track with minor barriers to completion">
      <formula>NOT(ISERROR(SEARCH("On track with minor barriers to completion",E8)))</formula>
    </cfRule>
    <cfRule type="containsText" dxfId="5414" priority="2487" operator="containsText" text="Significant barriers to completion">
      <formula>NOT(ISERROR(SEARCH("Significant barriers to completion",E8)))</formula>
    </cfRule>
  </conditionalFormatting>
  <conditionalFormatting sqref="E28">
    <cfRule type="containsText" dxfId="5413" priority="2478" operator="containsText" text="Completed or fully on track">
      <formula>NOT(ISERROR(SEARCH("Completed or fully on track",E28)))</formula>
    </cfRule>
    <cfRule type="containsText" dxfId="5412" priority="2479" operator="containsText" text="Issues to overcome/expected to complete">
      <formula>NOT(ISERROR(SEARCH("Issues to overcome/expected to complete",E28)))</formula>
    </cfRule>
    <cfRule type="containsText" dxfId="5411" priority="2480" operator="containsText" text="Significant barriers to completion">
      <formula>NOT(ISERROR(SEARCH("Significant barriers to completion",E28)))</formula>
    </cfRule>
  </conditionalFormatting>
  <conditionalFormatting sqref="S3">
    <cfRule type="containsText" dxfId="5410" priority="2173" operator="containsText" text="Issues to overcome/expected to complete">
      <formula>NOT(ISERROR(SEARCH("Issues to overcome/expected to complete",S3)))</formula>
    </cfRule>
  </conditionalFormatting>
  <conditionalFormatting sqref="S3">
    <cfRule type="containsText" dxfId="5409" priority="2174" operator="containsText" text="Completed or fully on track">
      <formula>NOT(ISERROR(SEARCH("Completed or fully on track",S3)))</formula>
    </cfRule>
    <cfRule type="containsText" dxfId="5408" priority="2175" operator="containsText" text="On track with minor barriers to completion">
      <formula>NOT(ISERROR(SEARCH("On track with minor barriers to completion",S3)))</formula>
    </cfRule>
    <cfRule type="containsText" dxfId="5407" priority="2176" operator="containsText" text="Significant barriers to completion">
      <formula>NOT(ISERROR(SEARCH("Significant barriers to completion",S3)))</formula>
    </cfRule>
  </conditionalFormatting>
  <conditionalFormatting sqref="F2">
    <cfRule type="containsText" dxfId="5406" priority="2464" operator="containsText" text="Issues to overcome/expected to complete">
      <formula>NOT(ISERROR(SEARCH("Issues to overcome/expected to complete",F2)))</formula>
    </cfRule>
  </conditionalFormatting>
  <conditionalFormatting sqref="F3">
    <cfRule type="containsText" dxfId="5405" priority="2475" operator="containsText" text="Completed or fully on track">
      <formula>NOT(ISERROR(SEARCH("Completed or fully on track",F3)))</formula>
    </cfRule>
    <cfRule type="containsText" dxfId="5404" priority="2476" operator="containsText" text="On track with minor barriers to completion">
      <formula>NOT(ISERROR(SEARCH("On track with minor barriers to completion",F3)))</formula>
    </cfRule>
    <cfRule type="containsText" dxfId="5403" priority="2477" operator="containsText" text="Significant barriers to completion">
      <formula>NOT(ISERROR(SEARCH("Significant barriers to completion",F3)))</formula>
    </cfRule>
  </conditionalFormatting>
  <conditionalFormatting sqref="F3">
    <cfRule type="containsText" dxfId="5402" priority="2474" operator="containsText" text="Issues to overcome/expected to complete">
      <formula>NOT(ISERROR(SEARCH("Issues to overcome/expected to complete",F3)))</formula>
    </cfRule>
  </conditionalFormatting>
  <conditionalFormatting sqref="F29:F30">
    <cfRule type="containsText" dxfId="5401" priority="2471" operator="containsText" text="Completed or fully on track">
      <formula>NOT(ISERROR(SEARCH("Completed or fully on track",F29)))</formula>
    </cfRule>
    <cfRule type="containsText" dxfId="5400" priority="2472" operator="containsText" text="Issues to overcome/expected to complete">
      <formula>NOT(ISERROR(SEARCH("Issues to overcome/expected to complete",F29)))</formula>
    </cfRule>
    <cfRule type="containsText" dxfId="5399" priority="2473" operator="containsText" text="Significant barriers to completion">
      <formula>NOT(ISERROR(SEARCH("Significant barriers to completion",F29)))</formula>
    </cfRule>
  </conditionalFormatting>
  <conditionalFormatting sqref="F2">
    <cfRule type="containsText" dxfId="5398" priority="2468" operator="containsText" text="Completed or fully on track">
      <formula>NOT(ISERROR(SEARCH("Completed or fully on track",F2)))</formula>
    </cfRule>
    <cfRule type="containsText" dxfId="5397" priority="2469" operator="containsText" text="On track with minor barriers to completion">
      <formula>NOT(ISERROR(SEARCH("On track with minor barriers to completion",F2)))</formula>
    </cfRule>
    <cfRule type="containsText" dxfId="5396" priority="2470" operator="containsText" text="Significant barriers to completion">
      <formula>NOT(ISERROR(SEARCH("Significant barriers to completion",F2)))</formula>
    </cfRule>
  </conditionalFormatting>
  <conditionalFormatting sqref="F2">
    <cfRule type="containsText" dxfId="5395" priority="2465" operator="containsText" text="Completed or fully on track">
      <formula>NOT(ISERROR(SEARCH("Completed or fully on track",F2)))</formula>
    </cfRule>
    <cfRule type="containsText" dxfId="5394" priority="2466" operator="containsText" text="On track with minor barriers to completion">
      <formula>NOT(ISERROR(SEARCH("On track with minor barriers to completion",F2)))</formula>
    </cfRule>
    <cfRule type="containsText" dxfId="5393" priority="2467" operator="containsText" text="Significant barriers to completion">
      <formula>NOT(ISERROR(SEARCH("Significant barriers to completion",F2)))</formula>
    </cfRule>
  </conditionalFormatting>
  <conditionalFormatting sqref="F31">
    <cfRule type="containsText" dxfId="5392" priority="2461" operator="containsText" text="Completed or fully on track">
      <formula>NOT(ISERROR(SEARCH("Completed or fully on track",F31)))</formula>
    </cfRule>
    <cfRule type="containsText" dxfId="5391" priority="2462" operator="containsText" text="Issues to overcome/expected to complete">
      <formula>NOT(ISERROR(SEARCH("Issues to overcome/expected to complete",F31)))</formula>
    </cfRule>
    <cfRule type="containsText" dxfId="5390" priority="2463" operator="containsText" text="Significant barriers to completion">
      <formula>NOT(ISERROR(SEARCH("Significant barriers to completion",F31)))</formula>
    </cfRule>
  </conditionalFormatting>
  <conditionalFormatting sqref="F8">
    <cfRule type="containsText" dxfId="5389" priority="2457" operator="containsText" text="Issues to overcome/expected to complete">
      <formula>NOT(ISERROR(SEARCH("Issues to overcome/expected to complete",F8)))</formula>
    </cfRule>
  </conditionalFormatting>
  <conditionalFormatting sqref="F8">
    <cfRule type="containsText" dxfId="5388" priority="2458" operator="containsText" text="Completed or fully on track">
      <formula>NOT(ISERROR(SEARCH("Completed or fully on track",F8)))</formula>
    </cfRule>
    <cfRule type="containsText" dxfId="5387" priority="2459" operator="containsText" text="On track with minor barriers to completion">
      <formula>NOT(ISERROR(SEARCH("On track with minor barriers to completion",F8)))</formula>
    </cfRule>
    <cfRule type="containsText" dxfId="5386" priority="2460" operator="containsText" text="Significant barriers to completion">
      <formula>NOT(ISERROR(SEARCH("Significant barriers to completion",F8)))</formula>
    </cfRule>
  </conditionalFormatting>
  <conditionalFormatting sqref="F28">
    <cfRule type="containsText" dxfId="5385" priority="2451" operator="containsText" text="Completed or fully on track">
      <formula>NOT(ISERROR(SEARCH("Completed or fully on track",F28)))</formula>
    </cfRule>
    <cfRule type="containsText" dxfId="5384" priority="2452" operator="containsText" text="Issues to overcome/expected to complete">
      <formula>NOT(ISERROR(SEARCH("Issues to overcome/expected to complete",F28)))</formula>
    </cfRule>
    <cfRule type="containsText" dxfId="5383" priority="2453" operator="containsText" text="Significant barriers to completion">
      <formula>NOT(ISERROR(SEARCH("Significant barriers to completion",F28)))</formula>
    </cfRule>
  </conditionalFormatting>
  <conditionalFormatting sqref="T3">
    <cfRule type="containsText" dxfId="5382" priority="2146" operator="containsText" text="Issues to overcome/expected to complete">
      <formula>NOT(ISERROR(SEARCH("Issues to overcome/expected to complete",T3)))</formula>
    </cfRule>
  </conditionalFormatting>
  <conditionalFormatting sqref="T3">
    <cfRule type="containsText" dxfId="5381" priority="2147" operator="containsText" text="Completed or fully on track">
      <formula>NOT(ISERROR(SEARCH("Completed or fully on track",T3)))</formula>
    </cfRule>
    <cfRule type="containsText" dxfId="5380" priority="2148" operator="containsText" text="On track with minor barriers to completion">
      <formula>NOT(ISERROR(SEARCH("On track with minor barriers to completion",T3)))</formula>
    </cfRule>
    <cfRule type="containsText" dxfId="5379" priority="2149" operator="containsText" text="Significant barriers to completion">
      <formula>NOT(ISERROR(SEARCH("Significant barriers to completion",T3)))</formula>
    </cfRule>
  </conditionalFormatting>
  <conditionalFormatting sqref="G2">
    <cfRule type="containsText" dxfId="5378" priority="2437" operator="containsText" text="Issues to overcome/expected to complete">
      <formula>NOT(ISERROR(SEARCH("Issues to overcome/expected to complete",G2)))</formula>
    </cfRule>
  </conditionalFormatting>
  <conditionalFormatting sqref="G3">
    <cfRule type="containsText" dxfId="5377" priority="2448" operator="containsText" text="Completed or fully on track">
      <formula>NOT(ISERROR(SEARCH("Completed or fully on track",G3)))</formula>
    </cfRule>
    <cfRule type="containsText" dxfId="5376" priority="2449" operator="containsText" text="On track with minor barriers to completion">
      <formula>NOT(ISERROR(SEARCH("On track with minor barriers to completion",G3)))</formula>
    </cfRule>
    <cfRule type="containsText" dxfId="5375" priority="2450" operator="containsText" text="Significant barriers to completion">
      <formula>NOT(ISERROR(SEARCH("Significant barriers to completion",G3)))</formula>
    </cfRule>
  </conditionalFormatting>
  <conditionalFormatting sqref="G3">
    <cfRule type="containsText" dxfId="5374" priority="2447" operator="containsText" text="Issues to overcome/expected to complete">
      <formula>NOT(ISERROR(SEARCH("Issues to overcome/expected to complete",G3)))</formula>
    </cfRule>
  </conditionalFormatting>
  <conditionalFormatting sqref="G29:G30">
    <cfRule type="containsText" dxfId="5373" priority="2444" operator="containsText" text="Completed or fully on track">
      <formula>NOT(ISERROR(SEARCH("Completed or fully on track",G29)))</formula>
    </cfRule>
    <cfRule type="containsText" dxfId="5372" priority="2445" operator="containsText" text="Issues to overcome/expected to complete">
      <formula>NOT(ISERROR(SEARCH("Issues to overcome/expected to complete",G29)))</formula>
    </cfRule>
    <cfRule type="containsText" dxfId="5371" priority="2446" operator="containsText" text="Significant barriers to completion">
      <formula>NOT(ISERROR(SEARCH("Significant barriers to completion",G29)))</formula>
    </cfRule>
  </conditionalFormatting>
  <conditionalFormatting sqref="G2">
    <cfRule type="containsText" dxfId="5370" priority="2441" operator="containsText" text="Completed or fully on track">
      <formula>NOT(ISERROR(SEARCH("Completed or fully on track",G2)))</formula>
    </cfRule>
    <cfRule type="containsText" dxfId="5369" priority="2442" operator="containsText" text="On track with minor barriers to completion">
      <formula>NOT(ISERROR(SEARCH("On track with minor barriers to completion",G2)))</formula>
    </cfRule>
    <cfRule type="containsText" dxfId="5368" priority="2443" operator="containsText" text="Significant barriers to completion">
      <formula>NOT(ISERROR(SEARCH("Significant barriers to completion",G2)))</formula>
    </cfRule>
  </conditionalFormatting>
  <conditionalFormatting sqref="G2">
    <cfRule type="containsText" dxfId="5367" priority="2438" operator="containsText" text="Completed or fully on track">
      <formula>NOT(ISERROR(SEARCH("Completed or fully on track",G2)))</formula>
    </cfRule>
    <cfRule type="containsText" dxfId="5366" priority="2439" operator="containsText" text="On track with minor barriers to completion">
      <formula>NOT(ISERROR(SEARCH("On track with minor barriers to completion",G2)))</formula>
    </cfRule>
    <cfRule type="containsText" dxfId="5365" priority="2440" operator="containsText" text="Significant barriers to completion">
      <formula>NOT(ISERROR(SEARCH("Significant barriers to completion",G2)))</formula>
    </cfRule>
  </conditionalFormatting>
  <conditionalFormatting sqref="G31">
    <cfRule type="containsText" dxfId="5364" priority="2434" operator="containsText" text="Completed or fully on track">
      <formula>NOT(ISERROR(SEARCH("Completed or fully on track",G31)))</formula>
    </cfRule>
    <cfRule type="containsText" dxfId="5363" priority="2435" operator="containsText" text="Issues to overcome/expected to complete">
      <formula>NOT(ISERROR(SEARCH("Issues to overcome/expected to complete",G31)))</formula>
    </cfRule>
    <cfRule type="containsText" dxfId="5362" priority="2436" operator="containsText" text="Significant barriers to completion">
      <formula>NOT(ISERROR(SEARCH("Significant barriers to completion",G31)))</formula>
    </cfRule>
  </conditionalFormatting>
  <conditionalFormatting sqref="G8">
    <cfRule type="containsText" dxfId="5361" priority="2430" operator="containsText" text="Issues to overcome/expected to complete">
      <formula>NOT(ISERROR(SEARCH("Issues to overcome/expected to complete",G8)))</formula>
    </cfRule>
  </conditionalFormatting>
  <conditionalFormatting sqref="G8">
    <cfRule type="containsText" dxfId="5360" priority="2431" operator="containsText" text="Completed or fully on track">
      <formula>NOT(ISERROR(SEARCH("Completed or fully on track",G8)))</formula>
    </cfRule>
    <cfRule type="containsText" dxfId="5359" priority="2432" operator="containsText" text="On track with minor barriers to completion">
      <formula>NOT(ISERROR(SEARCH("On track with minor barriers to completion",G8)))</formula>
    </cfRule>
    <cfRule type="containsText" dxfId="5358" priority="2433" operator="containsText" text="Significant barriers to completion">
      <formula>NOT(ISERROR(SEARCH("Significant barriers to completion",G8)))</formula>
    </cfRule>
  </conditionalFormatting>
  <conditionalFormatting sqref="G28">
    <cfRule type="containsText" dxfId="5357" priority="2424" operator="containsText" text="Completed or fully on track">
      <formula>NOT(ISERROR(SEARCH("Completed or fully on track",G28)))</formula>
    </cfRule>
    <cfRule type="containsText" dxfId="5356" priority="2425" operator="containsText" text="Issues to overcome/expected to complete">
      <formula>NOT(ISERROR(SEARCH("Issues to overcome/expected to complete",G28)))</formula>
    </cfRule>
    <cfRule type="containsText" dxfId="5355" priority="2426" operator="containsText" text="Significant barriers to completion">
      <formula>NOT(ISERROR(SEARCH("Significant barriers to completion",G28)))</formula>
    </cfRule>
  </conditionalFormatting>
  <conditionalFormatting sqref="U3">
    <cfRule type="containsText" dxfId="5354" priority="2119" operator="containsText" text="Issues to overcome/expected to complete">
      <formula>NOT(ISERROR(SEARCH("Issues to overcome/expected to complete",U3)))</formula>
    </cfRule>
  </conditionalFormatting>
  <conditionalFormatting sqref="U3">
    <cfRule type="containsText" dxfId="5353" priority="2120" operator="containsText" text="Completed or fully on track">
      <formula>NOT(ISERROR(SEARCH("Completed or fully on track",U3)))</formula>
    </cfRule>
    <cfRule type="containsText" dxfId="5352" priority="2121" operator="containsText" text="On track with minor barriers to completion">
      <formula>NOT(ISERROR(SEARCH("On track with minor barriers to completion",U3)))</formula>
    </cfRule>
    <cfRule type="containsText" dxfId="5351" priority="2122" operator="containsText" text="Significant barriers to completion">
      <formula>NOT(ISERROR(SEARCH("Significant barriers to completion",U3)))</formula>
    </cfRule>
  </conditionalFormatting>
  <conditionalFormatting sqref="H2">
    <cfRule type="containsText" dxfId="5350" priority="2410" operator="containsText" text="Issues to overcome/expected to complete">
      <formula>NOT(ISERROR(SEARCH("Issues to overcome/expected to complete",H2)))</formula>
    </cfRule>
  </conditionalFormatting>
  <conditionalFormatting sqref="H3">
    <cfRule type="containsText" dxfId="5349" priority="2421" operator="containsText" text="Completed or fully on track">
      <formula>NOT(ISERROR(SEARCH("Completed or fully on track",H3)))</formula>
    </cfRule>
    <cfRule type="containsText" dxfId="5348" priority="2422" operator="containsText" text="On track with minor barriers to completion">
      <formula>NOT(ISERROR(SEARCH("On track with minor barriers to completion",H3)))</formula>
    </cfRule>
    <cfRule type="containsText" dxfId="5347" priority="2423" operator="containsText" text="Significant barriers to completion">
      <formula>NOT(ISERROR(SEARCH("Significant barriers to completion",H3)))</formula>
    </cfRule>
  </conditionalFormatting>
  <conditionalFormatting sqref="H3">
    <cfRule type="containsText" dxfId="5346" priority="2420" operator="containsText" text="Issues to overcome/expected to complete">
      <formula>NOT(ISERROR(SEARCH("Issues to overcome/expected to complete",H3)))</formula>
    </cfRule>
  </conditionalFormatting>
  <conditionalFormatting sqref="H29:H30">
    <cfRule type="containsText" dxfId="5345" priority="2417" operator="containsText" text="Completed or fully on track">
      <formula>NOT(ISERROR(SEARCH("Completed or fully on track",H29)))</formula>
    </cfRule>
    <cfRule type="containsText" dxfId="5344" priority="2418" operator="containsText" text="Issues to overcome/expected to complete">
      <formula>NOT(ISERROR(SEARCH("Issues to overcome/expected to complete",H29)))</formula>
    </cfRule>
    <cfRule type="containsText" dxfId="5343" priority="2419" operator="containsText" text="Significant barriers to completion">
      <formula>NOT(ISERROR(SEARCH("Significant barriers to completion",H29)))</formula>
    </cfRule>
  </conditionalFormatting>
  <conditionalFormatting sqref="H2">
    <cfRule type="containsText" dxfId="5342" priority="2414" operator="containsText" text="Completed or fully on track">
      <formula>NOT(ISERROR(SEARCH("Completed or fully on track",H2)))</formula>
    </cfRule>
    <cfRule type="containsText" dxfId="5341" priority="2415" operator="containsText" text="On track with minor barriers to completion">
      <formula>NOT(ISERROR(SEARCH("On track with minor barriers to completion",H2)))</formula>
    </cfRule>
    <cfRule type="containsText" dxfId="5340" priority="2416" operator="containsText" text="Significant barriers to completion">
      <formula>NOT(ISERROR(SEARCH("Significant barriers to completion",H2)))</formula>
    </cfRule>
  </conditionalFormatting>
  <conditionalFormatting sqref="H2">
    <cfRule type="containsText" dxfId="5339" priority="2411" operator="containsText" text="Completed or fully on track">
      <formula>NOT(ISERROR(SEARCH("Completed or fully on track",H2)))</formula>
    </cfRule>
    <cfRule type="containsText" dxfId="5338" priority="2412" operator="containsText" text="On track with minor barriers to completion">
      <formula>NOT(ISERROR(SEARCH("On track with minor barriers to completion",H2)))</formula>
    </cfRule>
    <cfRule type="containsText" dxfId="5337" priority="2413" operator="containsText" text="Significant barriers to completion">
      <formula>NOT(ISERROR(SEARCH("Significant barriers to completion",H2)))</formula>
    </cfRule>
  </conditionalFormatting>
  <conditionalFormatting sqref="H31">
    <cfRule type="containsText" dxfId="5336" priority="2407" operator="containsText" text="Completed or fully on track">
      <formula>NOT(ISERROR(SEARCH("Completed or fully on track",H31)))</formula>
    </cfRule>
    <cfRule type="containsText" dxfId="5335" priority="2408" operator="containsText" text="Issues to overcome/expected to complete">
      <formula>NOT(ISERROR(SEARCH("Issues to overcome/expected to complete",H31)))</formula>
    </cfRule>
    <cfRule type="containsText" dxfId="5334" priority="2409" operator="containsText" text="Significant barriers to completion">
      <formula>NOT(ISERROR(SEARCH("Significant barriers to completion",H31)))</formula>
    </cfRule>
  </conditionalFormatting>
  <conditionalFormatting sqref="H8">
    <cfRule type="containsText" dxfId="5333" priority="2403" operator="containsText" text="Issues to overcome/expected to complete">
      <formula>NOT(ISERROR(SEARCH("Issues to overcome/expected to complete",H8)))</formula>
    </cfRule>
  </conditionalFormatting>
  <conditionalFormatting sqref="H8">
    <cfRule type="containsText" dxfId="5332" priority="2404" operator="containsText" text="Completed or fully on track">
      <formula>NOT(ISERROR(SEARCH("Completed or fully on track",H8)))</formula>
    </cfRule>
    <cfRule type="containsText" dxfId="5331" priority="2405" operator="containsText" text="On track with minor barriers to completion">
      <formula>NOT(ISERROR(SEARCH("On track with minor barriers to completion",H8)))</formula>
    </cfRule>
    <cfRule type="containsText" dxfId="5330" priority="2406" operator="containsText" text="Significant barriers to completion">
      <formula>NOT(ISERROR(SEARCH("Significant barriers to completion",H8)))</formula>
    </cfRule>
  </conditionalFormatting>
  <conditionalFormatting sqref="H28">
    <cfRule type="containsText" dxfId="5329" priority="2397" operator="containsText" text="Completed or fully on track">
      <formula>NOT(ISERROR(SEARCH("Completed or fully on track",H28)))</formula>
    </cfRule>
    <cfRule type="containsText" dxfId="5328" priority="2398" operator="containsText" text="Issues to overcome/expected to complete">
      <formula>NOT(ISERROR(SEARCH("Issues to overcome/expected to complete",H28)))</formula>
    </cfRule>
    <cfRule type="containsText" dxfId="5327" priority="2399" operator="containsText" text="Significant barriers to completion">
      <formula>NOT(ISERROR(SEARCH("Significant barriers to completion",H28)))</formula>
    </cfRule>
  </conditionalFormatting>
  <conditionalFormatting sqref="V3">
    <cfRule type="containsText" dxfId="5326" priority="2092" operator="containsText" text="Issues to overcome/expected to complete">
      <formula>NOT(ISERROR(SEARCH("Issues to overcome/expected to complete",V3)))</formula>
    </cfRule>
  </conditionalFormatting>
  <conditionalFormatting sqref="V3">
    <cfRule type="containsText" dxfId="5325" priority="2093" operator="containsText" text="Completed or fully on track">
      <formula>NOT(ISERROR(SEARCH("Completed or fully on track",V3)))</formula>
    </cfRule>
    <cfRule type="containsText" dxfId="5324" priority="2094" operator="containsText" text="On track with minor barriers to completion">
      <formula>NOT(ISERROR(SEARCH("On track with minor barriers to completion",V3)))</formula>
    </cfRule>
    <cfRule type="containsText" dxfId="5323" priority="2095" operator="containsText" text="Significant barriers to completion">
      <formula>NOT(ISERROR(SEARCH("Significant barriers to completion",V3)))</formula>
    </cfRule>
  </conditionalFormatting>
  <conditionalFormatting sqref="I2">
    <cfRule type="containsText" dxfId="5322" priority="2383" operator="containsText" text="Issues to overcome/expected to complete">
      <formula>NOT(ISERROR(SEARCH("Issues to overcome/expected to complete",I2)))</formula>
    </cfRule>
  </conditionalFormatting>
  <conditionalFormatting sqref="I3">
    <cfRule type="containsText" dxfId="5321" priority="2394" operator="containsText" text="Completed or fully on track">
      <formula>NOT(ISERROR(SEARCH("Completed or fully on track",I3)))</formula>
    </cfRule>
    <cfRule type="containsText" dxfId="5320" priority="2395" operator="containsText" text="On track with minor barriers to completion">
      <formula>NOT(ISERROR(SEARCH("On track with minor barriers to completion",I3)))</formula>
    </cfRule>
    <cfRule type="containsText" dxfId="5319" priority="2396" operator="containsText" text="Significant barriers to completion">
      <formula>NOT(ISERROR(SEARCH("Significant barriers to completion",I3)))</formula>
    </cfRule>
  </conditionalFormatting>
  <conditionalFormatting sqref="I3">
    <cfRule type="containsText" dxfId="5318" priority="2393" operator="containsText" text="Issues to overcome/expected to complete">
      <formula>NOT(ISERROR(SEARCH("Issues to overcome/expected to complete",I3)))</formula>
    </cfRule>
  </conditionalFormatting>
  <conditionalFormatting sqref="I29:I30">
    <cfRule type="containsText" dxfId="5317" priority="2390" operator="containsText" text="Completed or fully on track">
      <formula>NOT(ISERROR(SEARCH("Completed or fully on track",I29)))</formula>
    </cfRule>
    <cfRule type="containsText" dxfId="5316" priority="2391" operator="containsText" text="Issues to overcome/expected to complete">
      <formula>NOT(ISERROR(SEARCH("Issues to overcome/expected to complete",I29)))</formula>
    </cfRule>
    <cfRule type="containsText" dxfId="5315" priority="2392" operator="containsText" text="Significant barriers to completion">
      <formula>NOT(ISERROR(SEARCH("Significant barriers to completion",I29)))</formula>
    </cfRule>
  </conditionalFormatting>
  <conditionalFormatting sqref="I2">
    <cfRule type="containsText" dxfId="5314" priority="2387" operator="containsText" text="Completed or fully on track">
      <formula>NOT(ISERROR(SEARCH("Completed or fully on track",I2)))</formula>
    </cfRule>
    <cfRule type="containsText" dxfId="5313" priority="2388" operator="containsText" text="On track with minor barriers to completion">
      <formula>NOT(ISERROR(SEARCH("On track with minor barriers to completion",I2)))</formula>
    </cfRule>
    <cfRule type="containsText" dxfId="5312" priority="2389" operator="containsText" text="Significant barriers to completion">
      <formula>NOT(ISERROR(SEARCH("Significant barriers to completion",I2)))</formula>
    </cfRule>
  </conditionalFormatting>
  <conditionalFormatting sqref="I2">
    <cfRule type="containsText" dxfId="5311" priority="2384" operator="containsText" text="Completed or fully on track">
      <formula>NOT(ISERROR(SEARCH("Completed or fully on track",I2)))</formula>
    </cfRule>
    <cfRule type="containsText" dxfId="5310" priority="2385" operator="containsText" text="On track with minor barriers to completion">
      <formula>NOT(ISERROR(SEARCH("On track with minor barriers to completion",I2)))</formula>
    </cfRule>
    <cfRule type="containsText" dxfId="5309" priority="2386" operator="containsText" text="Significant barriers to completion">
      <formula>NOT(ISERROR(SEARCH("Significant barriers to completion",I2)))</formula>
    </cfRule>
  </conditionalFormatting>
  <conditionalFormatting sqref="I31">
    <cfRule type="containsText" dxfId="5308" priority="2380" operator="containsText" text="Completed or fully on track">
      <formula>NOT(ISERROR(SEARCH("Completed or fully on track",I31)))</formula>
    </cfRule>
    <cfRule type="containsText" dxfId="5307" priority="2381" operator="containsText" text="Issues to overcome/expected to complete">
      <formula>NOT(ISERROR(SEARCH("Issues to overcome/expected to complete",I31)))</formula>
    </cfRule>
    <cfRule type="containsText" dxfId="5306" priority="2382" operator="containsText" text="Significant barriers to completion">
      <formula>NOT(ISERROR(SEARCH("Significant barriers to completion",I31)))</formula>
    </cfRule>
  </conditionalFormatting>
  <conditionalFormatting sqref="I28">
    <cfRule type="containsText" dxfId="5305" priority="2374" operator="containsText" text="Completed or fully on track">
      <formula>NOT(ISERROR(SEARCH("Completed or fully on track",I28)))</formula>
    </cfRule>
    <cfRule type="containsText" dxfId="5304" priority="2375" operator="containsText" text="Issues to overcome/expected to complete">
      <formula>NOT(ISERROR(SEARCH("Issues to overcome/expected to complete",I28)))</formula>
    </cfRule>
    <cfRule type="containsText" dxfId="5303" priority="2376" operator="containsText" text="Significant barriers to completion">
      <formula>NOT(ISERROR(SEARCH("Significant barriers to completion",I28)))</formula>
    </cfRule>
  </conditionalFormatting>
  <conditionalFormatting sqref="W3">
    <cfRule type="containsText" dxfId="5302" priority="2069" operator="containsText" text="Issues to overcome/expected to complete">
      <formula>NOT(ISERROR(SEARCH("Issues to overcome/expected to complete",W3)))</formula>
    </cfRule>
  </conditionalFormatting>
  <conditionalFormatting sqref="W3">
    <cfRule type="containsText" dxfId="5301" priority="2070" operator="containsText" text="Completed or fully on track">
      <formula>NOT(ISERROR(SEARCH("Completed or fully on track",W3)))</formula>
    </cfRule>
    <cfRule type="containsText" dxfId="5300" priority="2071" operator="containsText" text="On track with minor barriers to completion">
      <formula>NOT(ISERROR(SEARCH("On track with minor barriers to completion",W3)))</formula>
    </cfRule>
    <cfRule type="containsText" dxfId="5299" priority="2072" operator="containsText" text="Significant barriers to completion">
      <formula>NOT(ISERROR(SEARCH("Significant barriers to completion",W3)))</formula>
    </cfRule>
  </conditionalFormatting>
  <conditionalFormatting sqref="J2">
    <cfRule type="containsText" dxfId="5298" priority="2360" operator="containsText" text="Issues to overcome/expected to complete">
      <formula>NOT(ISERROR(SEARCH("Issues to overcome/expected to complete",J2)))</formula>
    </cfRule>
  </conditionalFormatting>
  <conditionalFormatting sqref="J3">
    <cfRule type="containsText" dxfId="5297" priority="2371" operator="containsText" text="Completed or fully on track">
      <formula>NOT(ISERROR(SEARCH("Completed or fully on track",J3)))</formula>
    </cfRule>
    <cfRule type="containsText" dxfId="5296" priority="2372" operator="containsText" text="On track with minor barriers to completion">
      <formula>NOT(ISERROR(SEARCH("On track with minor barriers to completion",J3)))</formula>
    </cfRule>
    <cfRule type="containsText" dxfId="5295" priority="2373" operator="containsText" text="Significant barriers to completion">
      <formula>NOT(ISERROR(SEARCH("Significant barriers to completion",J3)))</formula>
    </cfRule>
  </conditionalFormatting>
  <conditionalFormatting sqref="J3">
    <cfRule type="containsText" dxfId="5294" priority="2370" operator="containsText" text="Issues to overcome/expected to complete">
      <formula>NOT(ISERROR(SEARCH("Issues to overcome/expected to complete",J3)))</formula>
    </cfRule>
  </conditionalFormatting>
  <conditionalFormatting sqref="J29:J30">
    <cfRule type="containsText" dxfId="5293" priority="2367" operator="containsText" text="Completed or fully on track">
      <formula>NOT(ISERROR(SEARCH("Completed or fully on track",J29)))</formula>
    </cfRule>
    <cfRule type="containsText" dxfId="5292" priority="2368" operator="containsText" text="Issues to overcome/expected to complete">
      <formula>NOT(ISERROR(SEARCH("Issues to overcome/expected to complete",J29)))</formula>
    </cfRule>
    <cfRule type="containsText" dxfId="5291" priority="2369" operator="containsText" text="Significant barriers to completion">
      <formula>NOT(ISERROR(SEARCH("Significant barriers to completion",J29)))</formula>
    </cfRule>
  </conditionalFormatting>
  <conditionalFormatting sqref="J2">
    <cfRule type="containsText" dxfId="5290" priority="2364" operator="containsText" text="Completed or fully on track">
      <formula>NOT(ISERROR(SEARCH("Completed or fully on track",J2)))</formula>
    </cfRule>
    <cfRule type="containsText" dxfId="5289" priority="2365" operator="containsText" text="On track with minor barriers to completion">
      <formula>NOT(ISERROR(SEARCH("On track with minor barriers to completion",J2)))</formula>
    </cfRule>
    <cfRule type="containsText" dxfId="5288" priority="2366" operator="containsText" text="Significant barriers to completion">
      <formula>NOT(ISERROR(SEARCH("Significant barriers to completion",J2)))</formula>
    </cfRule>
  </conditionalFormatting>
  <conditionalFormatting sqref="J2">
    <cfRule type="containsText" dxfId="5287" priority="2361" operator="containsText" text="Completed or fully on track">
      <formula>NOT(ISERROR(SEARCH("Completed or fully on track",J2)))</formula>
    </cfRule>
    <cfRule type="containsText" dxfId="5286" priority="2362" operator="containsText" text="On track with minor barriers to completion">
      <formula>NOT(ISERROR(SEARCH("On track with minor barriers to completion",J2)))</formula>
    </cfRule>
    <cfRule type="containsText" dxfId="5285" priority="2363" operator="containsText" text="Significant barriers to completion">
      <formula>NOT(ISERROR(SEARCH("Significant barriers to completion",J2)))</formula>
    </cfRule>
  </conditionalFormatting>
  <conditionalFormatting sqref="J31">
    <cfRule type="containsText" dxfId="5284" priority="2357" operator="containsText" text="Completed or fully on track">
      <formula>NOT(ISERROR(SEARCH("Completed or fully on track",J31)))</formula>
    </cfRule>
    <cfRule type="containsText" dxfId="5283" priority="2358" operator="containsText" text="Issues to overcome/expected to complete">
      <formula>NOT(ISERROR(SEARCH("Issues to overcome/expected to complete",J31)))</formula>
    </cfRule>
    <cfRule type="containsText" dxfId="5282" priority="2359" operator="containsText" text="Significant barriers to completion">
      <formula>NOT(ISERROR(SEARCH("Significant barriers to completion",J31)))</formula>
    </cfRule>
  </conditionalFormatting>
  <conditionalFormatting sqref="J28">
    <cfRule type="containsText" dxfId="5281" priority="2351" operator="containsText" text="Completed or fully on track">
      <formula>NOT(ISERROR(SEARCH("Completed or fully on track",J28)))</formula>
    </cfRule>
    <cfRule type="containsText" dxfId="5280" priority="2352" operator="containsText" text="Issues to overcome/expected to complete">
      <formula>NOT(ISERROR(SEARCH("Issues to overcome/expected to complete",J28)))</formula>
    </cfRule>
    <cfRule type="containsText" dxfId="5279" priority="2353" operator="containsText" text="Significant barriers to completion">
      <formula>NOT(ISERROR(SEARCH("Significant barriers to completion",J28)))</formula>
    </cfRule>
  </conditionalFormatting>
  <conditionalFormatting sqref="X3">
    <cfRule type="containsText" dxfId="5278" priority="2046" operator="containsText" text="Issues to overcome/expected to complete">
      <formula>NOT(ISERROR(SEARCH("Issues to overcome/expected to complete",X3)))</formula>
    </cfRule>
  </conditionalFormatting>
  <conditionalFormatting sqref="X3">
    <cfRule type="containsText" dxfId="5277" priority="2047" operator="containsText" text="Completed or fully on track">
      <formula>NOT(ISERROR(SEARCH("Completed or fully on track",X3)))</formula>
    </cfRule>
    <cfRule type="containsText" dxfId="5276" priority="2048" operator="containsText" text="On track with minor barriers to completion">
      <formula>NOT(ISERROR(SEARCH("On track with minor barriers to completion",X3)))</formula>
    </cfRule>
    <cfRule type="containsText" dxfId="5275" priority="2049" operator="containsText" text="Significant barriers to completion">
      <formula>NOT(ISERROR(SEARCH("Significant barriers to completion",X3)))</formula>
    </cfRule>
  </conditionalFormatting>
  <conditionalFormatting sqref="K2">
    <cfRule type="containsText" dxfId="5274" priority="2337" operator="containsText" text="Issues to overcome/expected to complete">
      <formula>NOT(ISERROR(SEARCH("Issues to overcome/expected to complete",K2)))</formula>
    </cfRule>
  </conditionalFormatting>
  <conditionalFormatting sqref="K3">
    <cfRule type="containsText" dxfId="5273" priority="2348" operator="containsText" text="Completed or fully on track">
      <formula>NOT(ISERROR(SEARCH("Completed or fully on track",K3)))</formula>
    </cfRule>
    <cfRule type="containsText" dxfId="5272" priority="2349" operator="containsText" text="On track with minor barriers to completion">
      <formula>NOT(ISERROR(SEARCH("On track with minor barriers to completion",K3)))</formula>
    </cfRule>
    <cfRule type="containsText" dxfId="5271" priority="2350" operator="containsText" text="Significant barriers to completion">
      <formula>NOT(ISERROR(SEARCH("Significant barriers to completion",K3)))</formula>
    </cfRule>
  </conditionalFormatting>
  <conditionalFormatting sqref="K3">
    <cfRule type="containsText" dxfId="5270" priority="2347" operator="containsText" text="Issues to overcome/expected to complete">
      <formula>NOT(ISERROR(SEARCH("Issues to overcome/expected to complete",K3)))</formula>
    </cfRule>
  </conditionalFormatting>
  <conditionalFormatting sqref="K29:K30">
    <cfRule type="containsText" dxfId="5269" priority="2344" operator="containsText" text="Completed or fully on track">
      <formula>NOT(ISERROR(SEARCH("Completed or fully on track",K29)))</formula>
    </cfRule>
    <cfRule type="containsText" dxfId="5268" priority="2345" operator="containsText" text="Issues to overcome/expected to complete">
      <formula>NOT(ISERROR(SEARCH("Issues to overcome/expected to complete",K29)))</formula>
    </cfRule>
    <cfRule type="containsText" dxfId="5267" priority="2346" operator="containsText" text="Significant barriers to completion">
      <formula>NOT(ISERROR(SEARCH("Significant barriers to completion",K29)))</formula>
    </cfRule>
  </conditionalFormatting>
  <conditionalFormatting sqref="K2">
    <cfRule type="containsText" dxfId="5266" priority="2341" operator="containsText" text="Completed or fully on track">
      <formula>NOT(ISERROR(SEARCH("Completed or fully on track",K2)))</formula>
    </cfRule>
    <cfRule type="containsText" dxfId="5265" priority="2342" operator="containsText" text="On track with minor barriers to completion">
      <formula>NOT(ISERROR(SEARCH("On track with minor barriers to completion",K2)))</formula>
    </cfRule>
    <cfRule type="containsText" dxfId="5264" priority="2343" operator="containsText" text="Significant barriers to completion">
      <formula>NOT(ISERROR(SEARCH("Significant barriers to completion",K2)))</formula>
    </cfRule>
  </conditionalFormatting>
  <conditionalFormatting sqref="K2">
    <cfRule type="containsText" dxfId="5263" priority="2338" operator="containsText" text="Completed or fully on track">
      <formula>NOT(ISERROR(SEARCH("Completed or fully on track",K2)))</formula>
    </cfRule>
    <cfRule type="containsText" dxfId="5262" priority="2339" operator="containsText" text="On track with minor barriers to completion">
      <formula>NOT(ISERROR(SEARCH("On track with minor barriers to completion",K2)))</formula>
    </cfRule>
    <cfRule type="containsText" dxfId="5261" priority="2340" operator="containsText" text="Significant barriers to completion">
      <formula>NOT(ISERROR(SEARCH("Significant barriers to completion",K2)))</formula>
    </cfRule>
  </conditionalFormatting>
  <conditionalFormatting sqref="K31">
    <cfRule type="containsText" dxfId="5260" priority="2334" operator="containsText" text="Completed or fully on track">
      <formula>NOT(ISERROR(SEARCH("Completed or fully on track",K31)))</formula>
    </cfRule>
    <cfRule type="containsText" dxfId="5259" priority="2335" operator="containsText" text="Issues to overcome/expected to complete">
      <formula>NOT(ISERROR(SEARCH("Issues to overcome/expected to complete",K31)))</formula>
    </cfRule>
    <cfRule type="containsText" dxfId="5258" priority="2336" operator="containsText" text="Significant barriers to completion">
      <formula>NOT(ISERROR(SEARCH("Significant barriers to completion",K31)))</formula>
    </cfRule>
  </conditionalFormatting>
  <conditionalFormatting sqref="K8">
    <cfRule type="containsText" dxfId="5257" priority="2330" operator="containsText" text="Issues to overcome/expected to complete">
      <formula>NOT(ISERROR(SEARCH("Issues to overcome/expected to complete",K8)))</formula>
    </cfRule>
  </conditionalFormatting>
  <conditionalFormatting sqref="K8">
    <cfRule type="containsText" dxfId="5256" priority="2331" operator="containsText" text="Completed or fully on track">
      <formula>NOT(ISERROR(SEARCH("Completed or fully on track",K8)))</formula>
    </cfRule>
    <cfRule type="containsText" dxfId="5255" priority="2332" operator="containsText" text="On track with minor barriers to completion">
      <formula>NOT(ISERROR(SEARCH("On track with minor barriers to completion",K8)))</formula>
    </cfRule>
    <cfRule type="containsText" dxfId="5254" priority="2333" operator="containsText" text="Significant barriers to completion">
      <formula>NOT(ISERROR(SEARCH("Significant barriers to completion",K8)))</formula>
    </cfRule>
  </conditionalFormatting>
  <conditionalFormatting sqref="K28">
    <cfRule type="containsText" dxfId="5253" priority="2324" operator="containsText" text="Completed or fully on track">
      <formula>NOT(ISERROR(SEARCH("Completed or fully on track",K28)))</formula>
    </cfRule>
    <cfRule type="containsText" dxfId="5252" priority="2325" operator="containsText" text="Issues to overcome/expected to complete">
      <formula>NOT(ISERROR(SEARCH("Issues to overcome/expected to complete",K28)))</formula>
    </cfRule>
    <cfRule type="containsText" dxfId="5251" priority="2326" operator="containsText" text="Significant barriers to completion">
      <formula>NOT(ISERROR(SEARCH("Significant barriers to completion",K28)))</formula>
    </cfRule>
  </conditionalFormatting>
  <conditionalFormatting sqref="Y3">
    <cfRule type="containsText" dxfId="5250" priority="2019" operator="containsText" text="Issues to overcome/expected to complete">
      <formula>NOT(ISERROR(SEARCH("Issues to overcome/expected to complete",Y3)))</formula>
    </cfRule>
  </conditionalFormatting>
  <conditionalFormatting sqref="Y3">
    <cfRule type="containsText" dxfId="5249" priority="2020" operator="containsText" text="Completed or fully on track">
      <formula>NOT(ISERROR(SEARCH("Completed or fully on track",Y3)))</formula>
    </cfRule>
    <cfRule type="containsText" dxfId="5248" priority="2021" operator="containsText" text="On track with minor barriers to completion">
      <formula>NOT(ISERROR(SEARCH("On track with minor barriers to completion",Y3)))</formula>
    </cfRule>
    <cfRule type="containsText" dxfId="5247" priority="2022" operator="containsText" text="Significant barriers to completion">
      <formula>NOT(ISERROR(SEARCH("Significant barriers to completion",Y3)))</formula>
    </cfRule>
  </conditionalFormatting>
  <conditionalFormatting sqref="L2">
    <cfRule type="containsText" dxfId="5246" priority="2310" operator="containsText" text="Issues to overcome/expected to complete">
      <formula>NOT(ISERROR(SEARCH("Issues to overcome/expected to complete",L2)))</formula>
    </cfRule>
  </conditionalFormatting>
  <conditionalFormatting sqref="L3">
    <cfRule type="containsText" dxfId="5245" priority="2321" operator="containsText" text="Completed or fully on track">
      <formula>NOT(ISERROR(SEARCH("Completed or fully on track",L3)))</formula>
    </cfRule>
    <cfRule type="containsText" dxfId="5244" priority="2322" operator="containsText" text="On track with minor barriers to completion">
      <formula>NOT(ISERROR(SEARCH("On track with minor barriers to completion",L3)))</formula>
    </cfRule>
    <cfRule type="containsText" dxfId="5243" priority="2323" operator="containsText" text="Significant barriers to completion">
      <formula>NOT(ISERROR(SEARCH("Significant barriers to completion",L3)))</formula>
    </cfRule>
  </conditionalFormatting>
  <conditionalFormatting sqref="L3">
    <cfRule type="containsText" dxfId="5242" priority="2320" operator="containsText" text="Issues to overcome/expected to complete">
      <formula>NOT(ISERROR(SEARCH("Issues to overcome/expected to complete",L3)))</formula>
    </cfRule>
  </conditionalFormatting>
  <conditionalFormatting sqref="L29:L30">
    <cfRule type="containsText" dxfId="5241" priority="2317" operator="containsText" text="Completed or fully on track">
      <formula>NOT(ISERROR(SEARCH("Completed or fully on track",L29)))</formula>
    </cfRule>
    <cfRule type="containsText" dxfId="5240" priority="2318" operator="containsText" text="Issues to overcome/expected to complete">
      <formula>NOT(ISERROR(SEARCH("Issues to overcome/expected to complete",L29)))</formula>
    </cfRule>
    <cfRule type="containsText" dxfId="5239" priority="2319" operator="containsText" text="Significant barriers to completion">
      <formula>NOT(ISERROR(SEARCH("Significant barriers to completion",L29)))</formula>
    </cfRule>
  </conditionalFormatting>
  <conditionalFormatting sqref="L2">
    <cfRule type="containsText" dxfId="5238" priority="2314" operator="containsText" text="Completed or fully on track">
      <formula>NOT(ISERROR(SEARCH("Completed or fully on track",L2)))</formula>
    </cfRule>
    <cfRule type="containsText" dxfId="5237" priority="2315" operator="containsText" text="On track with minor barriers to completion">
      <formula>NOT(ISERROR(SEARCH("On track with minor barriers to completion",L2)))</formula>
    </cfRule>
    <cfRule type="containsText" dxfId="5236" priority="2316" operator="containsText" text="Significant barriers to completion">
      <formula>NOT(ISERROR(SEARCH("Significant barriers to completion",L2)))</formula>
    </cfRule>
  </conditionalFormatting>
  <conditionalFormatting sqref="L2">
    <cfRule type="containsText" dxfId="5235" priority="2311" operator="containsText" text="Completed or fully on track">
      <formula>NOT(ISERROR(SEARCH("Completed or fully on track",L2)))</formula>
    </cfRule>
    <cfRule type="containsText" dxfId="5234" priority="2312" operator="containsText" text="On track with minor barriers to completion">
      <formula>NOT(ISERROR(SEARCH("On track with minor barriers to completion",L2)))</formula>
    </cfRule>
    <cfRule type="containsText" dxfId="5233" priority="2313" operator="containsText" text="Significant barriers to completion">
      <formula>NOT(ISERROR(SEARCH("Significant barriers to completion",L2)))</formula>
    </cfRule>
  </conditionalFormatting>
  <conditionalFormatting sqref="L31">
    <cfRule type="containsText" dxfId="5232" priority="2307" operator="containsText" text="Completed or fully on track">
      <formula>NOT(ISERROR(SEARCH("Completed or fully on track",L31)))</formula>
    </cfRule>
    <cfRule type="containsText" dxfId="5231" priority="2308" operator="containsText" text="Issues to overcome/expected to complete">
      <formula>NOT(ISERROR(SEARCH("Issues to overcome/expected to complete",L31)))</formula>
    </cfRule>
    <cfRule type="containsText" dxfId="5230" priority="2309" operator="containsText" text="Significant barriers to completion">
      <formula>NOT(ISERROR(SEARCH("Significant barriers to completion",L31)))</formula>
    </cfRule>
  </conditionalFormatting>
  <conditionalFormatting sqref="L8">
    <cfRule type="containsText" dxfId="5229" priority="2303" operator="containsText" text="Issues to overcome/expected to complete">
      <formula>NOT(ISERROR(SEARCH("Issues to overcome/expected to complete",L8)))</formula>
    </cfRule>
  </conditionalFormatting>
  <conditionalFormatting sqref="L8">
    <cfRule type="containsText" dxfId="5228" priority="2304" operator="containsText" text="Completed or fully on track">
      <formula>NOT(ISERROR(SEARCH("Completed or fully on track",L8)))</formula>
    </cfRule>
    <cfRule type="containsText" dxfId="5227" priority="2305" operator="containsText" text="On track with minor barriers to completion">
      <formula>NOT(ISERROR(SEARCH("On track with minor barriers to completion",L8)))</formula>
    </cfRule>
    <cfRule type="containsText" dxfId="5226" priority="2306" operator="containsText" text="Significant barriers to completion">
      <formula>NOT(ISERROR(SEARCH("Significant barriers to completion",L8)))</formula>
    </cfRule>
  </conditionalFormatting>
  <conditionalFormatting sqref="L28">
    <cfRule type="containsText" dxfId="5225" priority="2297" operator="containsText" text="Completed or fully on track">
      <formula>NOT(ISERROR(SEARCH("Completed or fully on track",L28)))</formula>
    </cfRule>
    <cfRule type="containsText" dxfId="5224" priority="2298" operator="containsText" text="Issues to overcome/expected to complete">
      <formula>NOT(ISERROR(SEARCH("Issues to overcome/expected to complete",L28)))</formula>
    </cfRule>
    <cfRule type="containsText" dxfId="5223" priority="2299" operator="containsText" text="Significant barriers to completion">
      <formula>NOT(ISERROR(SEARCH("Significant barriers to completion",L28)))</formula>
    </cfRule>
  </conditionalFormatting>
  <conditionalFormatting sqref="Z3">
    <cfRule type="containsText" dxfId="5222" priority="1992" operator="containsText" text="Issues to overcome/expected to complete">
      <formula>NOT(ISERROR(SEARCH("Issues to overcome/expected to complete",Z3)))</formula>
    </cfRule>
  </conditionalFormatting>
  <conditionalFormatting sqref="Z3">
    <cfRule type="containsText" dxfId="5221" priority="1993" operator="containsText" text="Completed or fully on track">
      <formula>NOT(ISERROR(SEARCH("Completed or fully on track",Z3)))</formula>
    </cfRule>
    <cfRule type="containsText" dxfId="5220" priority="1994" operator="containsText" text="On track with minor barriers to completion">
      <formula>NOT(ISERROR(SEARCH("On track with minor barriers to completion",Z3)))</formula>
    </cfRule>
    <cfRule type="containsText" dxfId="5219" priority="1995" operator="containsText" text="Significant barriers to completion">
      <formula>NOT(ISERROR(SEARCH("Significant barriers to completion",Z3)))</formula>
    </cfRule>
  </conditionalFormatting>
  <conditionalFormatting sqref="M2">
    <cfRule type="containsText" dxfId="5218" priority="2283" operator="containsText" text="Issues to overcome/expected to complete">
      <formula>NOT(ISERROR(SEARCH("Issues to overcome/expected to complete",M2)))</formula>
    </cfRule>
  </conditionalFormatting>
  <conditionalFormatting sqref="M3">
    <cfRule type="containsText" dxfId="5217" priority="2294" operator="containsText" text="Completed or fully on track">
      <formula>NOT(ISERROR(SEARCH("Completed or fully on track",M3)))</formula>
    </cfRule>
    <cfRule type="containsText" dxfId="5216" priority="2295" operator="containsText" text="On track with minor barriers to completion">
      <formula>NOT(ISERROR(SEARCH("On track with minor barriers to completion",M3)))</formula>
    </cfRule>
    <cfRule type="containsText" dxfId="5215" priority="2296" operator="containsText" text="Significant barriers to completion">
      <formula>NOT(ISERROR(SEARCH("Significant barriers to completion",M3)))</formula>
    </cfRule>
  </conditionalFormatting>
  <conditionalFormatting sqref="M3">
    <cfRule type="containsText" dxfId="5214" priority="2293" operator="containsText" text="Issues to overcome/expected to complete">
      <formula>NOT(ISERROR(SEARCH("Issues to overcome/expected to complete",M3)))</formula>
    </cfRule>
  </conditionalFormatting>
  <conditionalFormatting sqref="M29:M30">
    <cfRule type="containsText" dxfId="5213" priority="2290" operator="containsText" text="Completed or fully on track">
      <formula>NOT(ISERROR(SEARCH("Completed or fully on track",M29)))</formula>
    </cfRule>
    <cfRule type="containsText" dxfId="5212" priority="2291" operator="containsText" text="Issues to overcome/expected to complete">
      <formula>NOT(ISERROR(SEARCH("Issues to overcome/expected to complete",M29)))</formula>
    </cfRule>
    <cfRule type="containsText" dxfId="5211" priority="2292" operator="containsText" text="Significant barriers to completion">
      <formula>NOT(ISERROR(SEARCH("Significant barriers to completion",M29)))</formula>
    </cfRule>
  </conditionalFormatting>
  <conditionalFormatting sqref="M2">
    <cfRule type="containsText" dxfId="5210" priority="2287" operator="containsText" text="Completed or fully on track">
      <formula>NOT(ISERROR(SEARCH("Completed or fully on track",M2)))</formula>
    </cfRule>
    <cfRule type="containsText" dxfId="5209" priority="2288" operator="containsText" text="On track with minor barriers to completion">
      <formula>NOT(ISERROR(SEARCH("On track with minor barriers to completion",M2)))</formula>
    </cfRule>
    <cfRule type="containsText" dxfId="5208" priority="2289" operator="containsText" text="Significant barriers to completion">
      <formula>NOT(ISERROR(SEARCH("Significant barriers to completion",M2)))</formula>
    </cfRule>
  </conditionalFormatting>
  <conditionalFormatting sqref="M2">
    <cfRule type="containsText" dxfId="5207" priority="2284" operator="containsText" text="Completed or fully on track">
      <formula>NOT(ISERROR(SEARCH("Completed or fully on track",M2)))</formula>
    </cfRule>
    <cfRule type="containsText" dxfId="5206" priority="2285" operator="containsText" text="On track with minor barriers to completion">
      <formula>NOT(ISERROR(SEARCH("On track with minor barriers to completion",M2)))</formula>
    </cfRule>
    <cfRule type="containsText" dxfId="5205" priority="2286" operator="containsText" text="Significant barriers to completion">
      <formula>NOT(ISERROR(SEARCH("Significant barriers to completion",M2)))</formula>
    </cfRule>
  </conditionalFormatting>
  <conditionalFormatting sqref="M31">
    <cfRule type="containsText" dxfId="5204" priority="2280" operator="containsText" text="Completed or fully on track">
      <formula>NOT(ISERROR(SEARCH("Completed or fully on track",M31)))</formula>
    </cfRule>
    <cfRule type="containsText" dxfId="5203" priority="2281" operator="containsText" text="Issues to overcome/expected to complete">
      <formula>NOT(ISERROR(SEARCH("Issues to overcome/expected to complete",M31)))</formula>
    </cfRule>
    <cfRule type="containsText" dxfId="5202" priority="2282" operator="containsText" text="Significant barriers to completion">
      <formula>NOT(ISERROR(SEARCH("Significant barriers to completion",M31)))</formula>
    </cfRule>
  </conditionalFormatting>
  <conditionalFormatting sqref="M8">
    <cfRule type="containsText" dxfId="5201" priority="2276" operator="containsText" text="Issues to overcome/expected to complete">
      <formula>NOT(ISERROR(SEARCH("Issues to overcome/expected to complete",M8)))</formula>
    </cfRule>
  </conditionalFormatting>
  <conditionalFormatting sqref="M8">
    <cfRule type="containsText" dxfId="5200" priority="2277" operator="containsText" text="Completed or fully on track">
      <formula>NOT(ISERROR(SEARCH("Completed or fully on track",M8)))</formula>
    </cfRule>
    <cfRule type="containsText" dxfId="5199" priority="2278" operator="containsText" text="On track with minor barriers to completion">
      <formula>NOT(ISERROR(SEARCH("On track with minor barriers to completion",M8)))</formula>
    </cfRule>
    <cfRule type="containsText" dxfId="5198" priority="2279" operator="containsText" text="Significant barriers to completion">
      <formula>NOT(ISERROR(SEARCH("Significant barriers to completion",M8)))</formula>
    </cfRule>
  </conditionalFormatting>
  <conditionalFormatting sqref="M28">
    <cfRule type="containsText" dxfId="5197" priority="2270" operator="containsText" text="Completed or fully on track">
      <formula>NOT(ISERROR(SEARCH("Completed or fully on track",M28)))</formula>
    </cfRule>
    <cfRule type="containsText" dxfId="5196" priority="2271" operator="containsText" text="Issues to overcome/expected to complete">
      <formula>NOT(ISERROR(SEARCH("Issues to overcome/expected to complete",M28)))</formula>
    </cfRule>
    <cfRule type="containsText" dxfId="5195" priority="2272" operator="containsText" text="Significant barriers to completion">
      <formula>NOT(ISERROR(SEARCH("Significant barriers to completion",M28)))</formula>
    </cfRule>
  </conditionalFormatting>
  <conditionalFormatting sqref="AA3">
    <cfRule type="containsText" dxfId="5194" priority="1965" operator="containsText" text="Issues to overcome/expected to complete">
      <formula>NOT(ISERROR(SEARCH("Issues to overcome/expected to complete",AA3)))</formula>
    </cfRule>
  </conditionalFormatting>
  <conditionalFormatting sqref="AA3">
    <cfRule type="containsText" dxfId="5193" priority="1966" operator="containsText" text="Completed or fully on track">
      <formula>NOT(ISERROR(SEARCH("Completed or fully on track",AA3)))</formula>
    </cfRule>
    <cfRule type="containsText" dxfId="5192" priority="1967" operator="containsText" text="On track with minor barriers to completion">
      <formula>NOT(ISERROR(SEARCH("On track with minor barriers to completion",AA3)))</formula>
    </cfRule>
    <cfRule type="containsText" dxfId="5191" priority="1968" operator="containsText" text="Significant barriers to completion">
      <formula>NOT(ISERROR(SEARCH("Significant barriers to completion",AA3)))</formula>
    </cfRule>
  </conditionalFormatting>
  <conditionalFormatting sqref="N2">
    <cfRule type="containsText" dxfId="5190" priority="2256" operator="containsText" text="Issues to overcome/expected to complete">
      <formula>NOT(ISERROR(SEARCH("Issues to overcome/expected to complete",N2)))</formula>
    </cfRule>
  </conditionalFormatting>
  <conditionalFormatting sqref="N3">
    <cfRule type="containsText" dxfId="5189" priority="2267" operator="containsText" text="Completed or fully on track">
      <formula>NOT(ISERROR(SEARCH("Completed or fully on track",N3)))</formula>
    </cfRule>
    <cfRule type="containsText" dxfId="5188" priority="2268" operator="containsText" text="On track with minor barriers to completion">
      <formula>NOT(ISERROR(SEARCH("On track with minor barriers to completion",N3)))</formula>
    </cfRule>
    <cfRule type="containsText" dxfId="5187" priority="2269" operator="containsText" text="Significant barriers to completion">
      <formula>NOT(ISERROR(SEARCH("Significant barriers to completion",N3)))</formula>
    </cfRule>
  </conditionalFormatting>
  <conditionalFormatting sqref="N3">
    <cfRule type="containsText" dxfId="5186" priority="2266" operator="containsText" text="Issues to overcome/expected to complete">
      <formula>NOT(ISERROR(SEARCH("Issues to overcome/expected to complete",N3)))</formula>
    </cfRule>
  </conditionalFormatting>
  <conditionalFormatting sqref="N29:N30">
    <cfRule type="containsText" dxfId="5185" priority="2263" operator="containsText" text="Completed or fully on track">
      <formula>NOT(ISERROR(SEARCH("Completed or fully on track",N29)))</formula>
    </cfRule>
    <cfRule type="containsText" dxfId="5184" priority="2264" operator="containsText" text="Issues to overcome/expected to complete">
      <formula>NOT(ISERROR(SEARCH("Issues to overcome/expected to complete",N29)))</formula>
    </cfRule>
    <cfRule type="containsText" dxfId="5183" priority="2265" operator="containsText" text="Significant barriers to completion">
      <formula>NOT(ISERROR(SEARCH("Significant barriers to completion",N29)))</formula>
    </cfRule>
  </conditionalFormatting>
  <conditionalFormatting sqref="N2">
    <cfRule type="containsText" dxfId="5182" priority="2260" operator="containsText" text="Completed or fully on track">
      <formula>NOT(ISERROR(SEARCH("Completed or fully on track",N2)))</formula>
    </cfRule>
    <cfRule type="containsText" dxfId="5181" priority="2261" operator="containsText" text="On track with minor barriers to completion">
      <formula>NOT(ISERROR(SEARCH("On track with minor barriers to completion",N2)))</formula>
    </cfRule>
    <cfRule type="containsText" dxfId="5180" priority="2262" operator="containsText" text="Significant barriers to completion">
      <formula>NOT(ISERROR(SEARCH("Significant barriers to completion",N2)))</formula>
    </cfRule>
  </conditionalFormatting>
  <conditionalFormatting sqref="N2">
    <cfRule type="containsText" dxfId="5179" priority="2257" operator="containsText" text="Completed or fully on track">
      <formula>NOT(ISERROR(SEARCH("Completed or fully on track",N2)))</formula>
    </cfRule>
    <cfRule type="containsText" dxfId="5178" priority="2258" operator="containsText" text="On track with minor barriers to completion">
      <formula>NOT(ISERROR(SEARCH("On track with minor barriers to completion",N2)))</formula>
    </cfRule>
    <cfRule type="containsText" dxfId="5177" priority="2259" operator="containsText" text="Significant barriers to completion">
      <formula>NOT(ISERROR(SEARCH("Significant barriers to completion",N2)))</formula>
    </cfRule>
  </conditionalFormatting>
  <conditionalFormatting sqref="N31">
    <cfRule type="containsText" dxfId="5176" priority="2253" operator="containsText" text="Completed or fully on track">
      <formula>NOT(ISERROR(SEARCH("Completed or fully on track",N31)))</formula>
    </cfRule>
    <cfRule type="containsText" dxfId="5175" priority="2254" operator="containsText" text="Issues to overcome/expected to complete">
      <formula>NOT(ISERROR(SEARCH("Issues to overcome/expected to complete",N31)))</formula>
    </cfRule>
    <cfRule type="containsText" dxfId="5174" priority="2255" operator="containsText" text="Significant barriers to completion">
      <formula>NOT(ISERROR(SEARCH("Significant barriers to completion",N31)))</formula>
    </cfRule>
  </conditionalFormatting>
  <conditionalFormatting sqref="N28">
    <cfRule type="containsText" dxfId="5173" priority="2247" operator="containsText" text="Completed or fully on track">
      <formula>NOT(ISERROR(SEARCH("Completed or fully on track",N28)))</formula>
    </cfRule>
    <cfRule type="containsText" dxfId="5172" priority="2248" operator="containsText" text="Issues to overcome/expected to complete">
      <formula>NOT(ISERROR(SEARCH("Issues to overcome/expected to complete",N28)))</formula>
    </cfRule>
    <cfRule type="containsText" dxfId="5171" priority="2249" operator="containsText" text="Significant barriers to completion">
      <formula>NOT(ISERROR(SEARCH("Significant barriers to completion",N28)))</formula>
    </cfRule>
  </conditionalFormatting>
  <conditionalFormatting sqref="P2">
    <cfRule type="containsText" dxfId="5170" priority="2233" operator="containsText" text="Issues to overcome/expected to complete">
      <formula>NOT(ISERROR(SEARCH("Issues to overcome/expected to complete",P2)))</formula>
    </cfRule>
  </conditionalFormatting>
  <conditionalFormatting sqref="P3">
    <cfRule type="containsText" dxfId="5169" priority="2244" operator="containsText" text="Completed or fully on track">
      <formula>NOT(ISERROR(SEARCH("Completed or fully on track",P3)))</formula>
    </cfRule>
    <cfRule type="containsText" dxfId="5168" priority="2245" operator="containsText" text="On track with minor barriers to completion">
      <formula>NOT(ISERROR(SEARCH("On track with minor barriers to completion",P3)))</formula>
    </cfRule>
    <cfRule type="containsText" dxfId="5167" priority="2246" operator="containsText" text="Significant barriers to completion">
      <formula>NOT(ISERROR(SEARCH("Significant barriers to completion",P3)))</formula>
    </cfRule>
  </conditionalFormatting>
  <conditionalFormatting sqref="P3">
    <cfRule type="containsText" dxfId="5166" priority="2243" operator="containsText" text="Issues to overcome/expected to complete">
      <formula>NOT(ISERROR(SEARCH("Issues to overcome/expected to complete",P3)))</formula>
    </cfRule>
  </conditionalFormatting>
  <conditionalFormatting sqref="P29:P30">
    <cfRule type="containsText" dxfId="5165" priority="2240" operator="containsText" text="Completed or fully on track">
      <formula>NOT(ISERROR(SEARCH("Completed or fully on track",P29)))</formula>
    </cfRule>
    <cfRule type="containsText" dxfId="5164" priority="2241" operator="containsText" text="Issues to overcome/expected to complete">
      <formula>NOT(ISERROR(SEARCH("Issues to overcome/expected to complete",P29)))</formula>
    </cfRule>
    <cfRule type="containsText" dxfId="5163" priority="2242" operator="containsText" text="Significant barriers to completion">
      <formula>NOT(ISERROR(SEARCH("Significant barriers to completion",P29)))</formula>
    </cfRule>
  </conditionalFormatting>
  <conditionalFormatting sqref="P2">
    <cfRule type="containsText" dxfId="5162" priority="2237" operator="containsText" text="Completed or fully on track">
      <formula>NOT(ISERROR(SEARCH("Completed or fully on track",P2)))</formula>
    </cfRule>
    <cfRule type="containsText" dxfId="5161" priority="2238" operator="containsText" text="On track with minor barriers to completion">
      <formula>NOT(ISERROR(SEARCH("On track with minor barriers to completion",P2)))</formula>
    </cfRule>
    <cfRule type="containsText" dxfId="5160" priority="2239" operator="containsText" text="Significant barriers to completion">
      <formula>NOT(ISERROR(SEARCH("Significant barriers to completion",P2)))</formula>
    </cfRule>
  </conditionalFormatting>
  <conditionalFormatting sqref="P2">
    <cfRule type="containsText" dxfId="5159" priority="2234" operator="containsText" text="Completed or fully on track">
      <formula>NOT(ISERROR(SEARCH("Completed or fully on track",P2)))</formula>
    </cfRule>
    <cfRule type="containsText" dxfId="5158" priority="2235" operator="containsText" text="On track with minor barriers to completion">
      <formula>NOT(ISERROR(SEARCH("On track with minor barriers to completion",P2)))</formula>
    </cfRule>
    <cfRule type="containsText" dxfId="5157" priority="2236" operator="containsText" text="Significant barriers to completion">
      <formula>NOT(ISERROR(SEARCH("Significant barriers to completion",P2)))</formula>
    </cfRule>
  </conditionalFormatting>
  <conditionalFormatting sqref="P31">
    <cfRule type="containsText" dxfId="5156" priority="2230" operator="containsText" text="Completed or fully on track">
      <formula>NOT(ISERROR(SEARCH("Completed or fully on track",P31)))</formula>
    </cfRule>
    <cfRule type="containsText" dxfId="5155" priority="2231" operator="containsText" text="Issues to overcome/expected to complete">
      <formula>NOT(ISERROR(SEARCH("Issues to overcome/expected to complete",P31)))</formula>
    </cfRule>
    <cfRule type="containsText" dxfId="5154" priority="2232" operator="containsText" text="Significant barriers to completion">
      <formula>NOT(ISERROR(SEARCH("Significant barriers to completion",P31)))</formula>
    </cfRule>
  </conditionalFormatting>
  <conditionalFormatting sqref="P8">
    <cfRule type="containsText" dxfId="5153" priority="2226" operator="containsText" text="Issues to overcome/expected to complete">
      <formula>NOT(ISERROR(SEARCH("Issues to overcome/expected to complete",P8)))</formula>
    </cfRule>
  </conditionalFormatting>
  <conditionalFormatting sqref="P8">
    <cfRule type="containsText" dxfId="5152" priority="2227" operator="containsText" text="Completed or fully on track">
      <formula>NOT(ISERROR(SEARCH("Completed or fully on track",P8)))</formula>
    </cfRule>
    <cfRule type="containsText" dxfId="5151" priority="2228" operator="containsText" text="On track with minor barriers to completion">
      <formula>NOT(ISERROR(SEARCH("On track with minor barriers to completion",P8)))</formula>
    </cfRule>
    <cfRule type="containsText" dxfId="5150" priority="2229" operator="containsText" text="Significant barriers to completion">
      <formula>NOT(ISERROR(SEARCH("Significant barriers to completion",P8)))</formula>
    </cfRule>
  </conditionalFormatting>
  <conditionalFormatting sqref="P28">
    <cfRule type="containsText" dxfId="5149" priority="2220" operator="containsText" text="Completed or fully on track">
      <formula>NOT(ISERROR(SEARCH("Completed or fully on track",P28)))</formula>
    </cfRule>
    <cfRule type="containsText" dxfId="5148" priority="2221" operator="containsText" text="Issues to overcome/expected to complete">
      <formula>NOT(ISERROR(SEARCH("Issues to overcome/expected to complete",P28)))</formula>
    </cfRule>
    <cfRule type="containsText" dxfId="5147" priority="2222" operator="containsText" text="Significant barriers to completion">
      <formula>NOT(ISERROR(SEARCH("Significant barriers to completion",P28)))</formula>
    </cfRule>
  </conditionalFormatting>
  <conditionalFormatting sqref="Q2">
    <cfRule type="containsText" dxfId="5146" priority="2206" operator="containsText" text="Issues to overcome/expected to complete">
      <formula>NOT(ISERROR(SEARCH("Issues to overcome/expected to complete",Q2)))</formula>
    </cfRule>
  </conditionalFormatting>
  <conditionalFormatting sqref="Q3">
    <cfRule type="containsText" dxfId="5145" priority="2217" operator="containsText" text="Completed or fully on track">
      <formula>NOT(ISERROR(SEARCH("Completed or fully on track",Q3)))</formula>
    </cfRule>
    <cfRule type="containsText" dxfId="5144" priority="2218" operator="containsText" text="On track with minor barriers to completion">
      <formula>NOT(ISERROR(SEARCH("On track with minor barriers to completion",Q3)))</formula>
    </cfRule>
    <cfRule type="containsText" dxfId="5143" priority="2219" operator="containsText" text="Significant barriers to completion">
      <formula>NOT(ISERROR(SEARCH("Significant barriers to completion",Q3)))</formula>
    </cfRule>
  </conditionalFormatting>
  <conditionalFormatting sqref="Q3">
    <cfRule type="containsText" dxfId="5142" priority="2216" operator="containsText" text="Issues to overcome/expected to complete">
      <formula>NOT(ISERROR(SEARCH("Issues to overcome/expected to complete",Q3)))</formula>
    </cfRule>
  </conditionalFormatting>
  <conditionalFormatting sqref="Q29:Q30">
    <cfRule type="containsText" dxfId="5141" priority="2213" operator="containsText" text="Completed or fully on track">
      <formula>NOT(ISERROR(SEARCH("Completed or fully on track",Q29)))</formula>
    </cfRule>
    <cfRule type="containsText" dxfId="5140" priority="2214" operator="containsText" text="Issues to overcome/expected to complete">
      <formula>NOT(ISERROR(SEARCH("Issues to overcome/expected to complete",Q29)))</formula>
    </cfRule>
    <cfRule type="containsText" dxfId="5139" priority="2215" operator="containsText" text="Significant barriers to completion">
      <formula>NOT(ISERROR(SEARCH("Significant barriers to completion",Q29)))</formula>
    </cfRule>
  </conditionalFormatting>
  <conditionalFormatting sqref="Q2">
    <cfRule type="containsText" dxfId="5138" priority="2210" operator="containsText" text="Completed or fully on track">
      <formula>NOT(ISERROR(SEARCH("Completed or fully on track",Q2)))</formula>
    </cfRule>
    <cfRule type="containsText" dxfId="5137" priority="2211" operator="containsText" text="On track with minor barriers to completion">
      <formula>NOT(ISERROR(SEARCH("On track with minor barriers to completion",Q2)))</formula>
    </cfRule>
    <cfRule type="containsText" dxfId="5136" priority="2212" operator="containsText" text="Significant barriers to completion">
      <formula>NOT(ISERROR(SEARCH("Significant barriers to completion",Q2)))</formula>
    </cfRule>
  </conditionalFormatting>
  <conditionalFormatting sqref="Q2">
    <cfRule type="containsText" dxfId="5135" priority="2207" operator="containsText" text="Completed or fully on track">
      <formula>NOT(ISERROR(SEARCH("Completed or fully on track",Q2)))</formula>
    </cfRule>
    <cfRule type="containsText" dxfId="5134" priority="2208" operator="containsText" text="On track with minor barriers to completion">
      <formula>NOT(ISERROR(SEARCH("On track with minor barriers to completion",Q2)))</formula>
    </cfRule>
    <cfRule type="containsText" dxfId="5133" priority="2209" operator="containsText" text="Significant barriers to completion">
      <formula>NOT(ISERROR(SEARCH("Significant barriers to completion",Q2)))</formula>
    </cfRule>
  </conditionalFormatting>
  <conditionalFormatting sqref="Q31">
    <cfRule type="containsText" dxfId="5132" priority="2203" operator="containsText" text="Completed or fully on track">
      <formula>NOT(ISERROR(SEARCH("Completed or fully on track",Q31)))</formula>
    </cfRule>
    <cfRule type="containsText" dxfId="5131" priority="2204" operator="containsText" text="Issues to overcome/expected to complete">
      <formula>NOT(ISERROR(SEARCH("Issues to overcome/expected to complete",Q31)))</formula>
    </cfRule>
    <cfRule type="containsText" dxfId="5130" priority="2205" operator="containsText" text="Significant barriers to completion">
      <formula>NOT(ISERROR(SEARCH("Significant barriers to completion",Q31)))</formula>
    </cfRule>
  </conditionalFormatting>
  <conditionalFormatting sqref="Q8">
    <cfRule type="containsText" dxfId="5129" priority="2199" operator="containsText" text="Issues to overcome/expected to complete">
      <formula>NOT(ISERROR(SEARCH("Issues to overcome/expected to complete",Q8)))</formula>
    </cfRule>
  </conditionalFormatting>
  <conditionalFormatting sqref="Q8">
    <cfRule type="containsText" dxfId="5128" priority="2200" operator="containsText" text="Completed or fully on track">
      <formula>NOT(ISERROR(SEARCH("Completed or fully on track",Q8)))</formula>
    </cfRule>
    <cfRule type="containsText" dxfId="5127" priority="2201" operator="containsText" text="On track with minor barriers to completion">
      <formula>NOT(ISERROR(SEARCH("On track with minor barriers to completion",Q8)))</formula>
    </cfRule>
    <cfRule type="containsText" dxfId="5126" priority="2202" operator="containsText" text="Significant barriers to completion">
      <formula>NOT(ISERROR(SEARCH("Significant barriers to completion",Q8)))</formula>
    </cfRule>
  </conditionalFormatting>
  <conditionalFormatting sqref="Q28">
    <cfRule type="containsText" dxfId="5125" priority="2193" operator="containsText" text="Completed or fully on track">
      <formula>NOT(ISERROR(SEARCH("Completed or fully on track",Q28)))</formula>
    </cfRule>
    <cfRule type="containsText" dxfId="5124" priority="2194" operator="containsText" text="Issues to overcome/expected to complete">
      <formula>NOT(ISERROR(SEARCH("Issues to overcome/expected to complete",Q28)))</formula>
    </cfRule>
    <cfRule type="containsText" dxfId="5123" priority="2195" operator="containsText" text="Significant barriers to completion">
      <formula>NOT(ISERROR(SEARCH("Significant barriers to completion",Q28)))</formula>
    </cfRule>
  </conditionalFormatting>
  <conditionalFormatting sqref="R3">
    <cfRule type="containsText" dxfId="5122" priority="2190" operator="containsText" text="Completed or fully on track">
      <formula>NOT(ISERROR(SEARCH("Completed or fully on track",R3)))</formula>
    </cfRule>
    <cfRule type="containsText" dxfId="5121" priority="2191" operator="containsText" text="On track with minor barriers to completion">
      <formula>NOT(ISERROR(SEARCH("On track with minor barriers to completion",R3)))</formula>
    </cfRule>
    <cfRule type="containsText" dxfId="5120" priority="2192" operator="containsText" text="Significant barriers to completion">
      <formula>NOT(ISERROR(SEARCH("Significant barriers to completion",R3)))</formula>
    </cfRule>
  </conditionalFormatting>
  <conditionalFormatting sqref="R3">
    <cfRule type="containsText" dxfId="5119" priority="2189" operator="containsText" text="Issues to overcome/expected to complete">
      <formula>NOT(ISERROR(SEARCH("Issues to overcome/expected to complete",R3)))</formula>
    </cfRule>
  </conditionalFormatting>
  <conditionalFormatting sqref="R29:R30">
    <cfRule type="containsText" dxfId="5118" priority="2186" operator="containsText" text="Completed or fully on track">
      <formula>NOT(ISERROR(SEARCH("Completed or fully on track",R29)))</formula>
    </cfRule>
    <cfRule type="containsText" dxfId="5117" priority="2187" operator="containsText" text="Issues to overcome/expected to complete">
      <formula>NOT(ISERROR(SEARCH("Issues to overcome/expected to complete",R29)))</formula>
    </cfRule>
    <cfRule type="containsText" dxfId="5116" priority="2188" operator="containsText" text="Significant barriers to completion">
      <formula>NOT(ISERROR(SEARCH("Significant barriers to completion",R29)))</formula>
    </cfRule>
  </conditionalFormatting>
  <conditionalFormatting sqref="R31">
    <cfRule type="containsText" dxfId="5115" priority="2183" operator="containsText" text="Completed or fully on track">
      <formula>NOT(ISERROR(SEARCH("Completed or fully on track",R31)))</formula>
    </cfRule>
    <cfRule type="containsText" dxfId="5114" priority="2184" operator="containsText" text="Issues to overcome/expected to complete">
      <formula>NOT(ISERROR(SEARCH("Issues to overcome/expected to complete",R31)))</formula>
    </cfRule>
    <cfRule type="containsText" dxfId="5113" priority="2185" operator="containsText" text="Significant barriers to completion">
      <formula>NOT(ISERROR(SEARCH("Significant barriers to completion",R31)))</formula>
    </cfRule>
  </conditionalFormatting>
  <conditionalFormatting sqref="R28">
    <cfRule type="containsText" dxfId="5112" priority="2177" operator="containsText" text="Completed or fully on track">
      <formula>NOT(ISERROR(SEARCH("Completed or fully on track",R28)))</formula>
    </cfRule>
    <cfRule type="containsText" dxfId="5111" priority="2178" operator="containsText" text="Issues to overcome/expected to complete">
      <formula>NOT(ISERROR(SEARCH("Issues to overcome/expected to complete",R28)))</formula>
    </cfRule>
    <cfRule type="containsText" dxfId="5110" priority="2179" operator="containsText" text="Significant barriers to completion">
      <formula>NOT(ISERROR(SEARCH("Significant barriers to completion",R28)))</formula>
    </cfRule>
  </conditionalFormatting>
  <conditionalFormatting sqref="S29:S30">
    <cfRule type="containsText" dxfId="5109" priority="2170" operator="containsText" text="Completed or fully on track">
      <formula>NOT(ISERROR(SEARCH("Completed or fully on track",S29)))</formula>
    </cfRule>
    <cfRule type="containsText" dxfId="5108" priority="2171" operator="containsText" text="Issues to overcome/expected to complete">
      <formula>NOT(ISERROR(SEARCH("Issues to overcome/expected to complete",S29)))</formula>
    </cfRule>
    <cfRule type="containsText" dxfId="5107" priority="2172" operator="containsText" text="Significant barriers to completion">
      <formula>NOT(ISERROR(SEARCH("Significant barriers to completion",S29)))</formula>
    </cfRule>
  </conditionalFormatting>
  <conditionalFormatting sqref="S31">
    <cfRule type="containsText" dxfId="5106" priority="2160" operator="containsText" text="Completed or fully on track">
      <formula>NOT(ISERROR(SEARCH("Completed or fully on track",S31)))</formula>
    </cfRule>
    <cfRule type="containsText" dxfId="5105" priority="2161" operator="containsText" text="Issues to overcome/expected to complete">
      <formula>NOT(ISERROR(SEARCH("Issues to overcome/expected to complete",S31)))</formula>
    </cfRule>
    <cfRule type="containsText" dxfId="5104" priority="2162" operator="containsText" text="Significant barriers to completion">
      <formula>NOT(ISERROR(SEARCH("Significant barriers to completion",S31)))</formula>
    </cfRule>
  </conditionalFormatting>
  <conditionalFormatting sqref="S8">
    <cfRule type="containsText" dxfId="5103" priority="2156" operator="containsText" text="Issues to overcome/expected to complete">
      <formula>NOT(ISERROR(SEARCH("Issues to overcome/expected to complete",S8)))</formula>
    </cfRule>
  </conditionalFormatting>
  <conditionalFormatting sqref="S8">
    <cfRule type="containsText" dxfId="5102" priority="2157" operator="containsText" text="Completed or fully on track">
      <formula>NOT(ISERROR(SEARCH("Completed or fully on track",S8)))</formula>
    </cfRule>
    <cfRule type="containsText" dxfId="5101" priority="2158" operator="containsText" text="On track with minor barriers to completion">
      <formula>NOT(ISERROR(SEARCH("On track with minor barriers to completion",S8)))</formula>
    </cfRule>
    <cfRule type="containsText" dxfId="5100" priority="2159" operator="containsText" text="Significant barriers to completion">
      <formula>NOT(ISERROR(SEARCH("Significant barriers to completion",S8)))</formula>
    </cfRule>
  </conditionalFormatting>
  <conditionalFormatting sqref="S28">
    <cfRule type="containsText" dxfId="5099" priority="2150" operator="containsText" text="Completed or fully on track">
      <formula>NOT(ISERROR(SEARCH("Completed or fully on track",S28)))</formula>
    </cfRule>
    <cfRule type="containsText" dxfId="5098" priority="2151" operator="containsText" text="Issues to overcome/expected to complete">
      <formula>NOT(ISERROR(SEARCH("Issues to overcome/expected to complete",S28)))</formula>
    </cfRule>
    <cfRule type="containsText" dxfId="5097" priority="2152" operator="containsText" text="Significant barriers to completion">
      <formula>NOT(ISERROR(SEARCH("Significant barriers to completion",S28)))</formula>
    </cfRule>
  </conditionalFormatting>
  <conditionalFormatting sqref="D32">
    <cfRule type="containsText" dxfId="5096" priority="1846" operator="containsText" text="Issues to overcome/expected to complete">
      <formula>NOT(ISERROR(SEARCH("Issues to overcome/expected to complete",D32)))</formula>
    </cfRule>
  </conditionalFormatting>
  <conditionalFormatting sqref="D32">
    <cfRule type="containsText" dxfId="5095" priority="1850" operator="containsText" text="Completed or fully on track">
      <formula>NOT(ISERROR(SEARCH("Completed or fully on track",D32)))</formula>
    </cfRule>
    <cfRule type="containsText" dxfId="5094" priority="1851" operator="containsText" text="On track with minor barriers to completion">
      <formula>NOT(ISERROR(SEARCH("On track with minor barriers to completion",D32)))</formula>
    </cfRule>
    <cfRule type="containsText" dxfId="5093" priority="1852" operator="containsText" text="Significant barriers to completion">
      <formula>NOT(ISERROR(SEARCH("Significant barriers to completion",D32)))</formula>
    </cfRule>
  </conditionalFormatting>
  <conditionalFormatting sqref="D32">
    <cfRule type="containsText" dxfId="5092" priority="1847" operator="containsText" text="Completed or fully on track">
      <formula>NOT(ISERROR(SEARCH("Completed or fully on track",D32)))</formula>
    </cfRule>
    <cfRule type="containsText" dxfId="5091" priority="1848" operator="containsText" text="On track with minor barriers to completion">
      <formula>NOT(ISERROR(SEARCH("On track with minor barriers to completion",D32)))</formula>
    </cfRule>
    <cfRule type="containsText" dxfId="5090" priority="1849" operator="containsText" text="Significant barriers to completion">
      <formula>NOT(ISERROR(SEARCH("Significant barriers to completion",D32)))</formula>
    </cfRule>
  </conditionalFormatting>
  <conditionalFormatting sqref="T2">
    <cfRule type="containsText" dxfId="5089" priority="2136" operator="containsText" text="Issues to overcome/expected to complete">
      <formula>NOT(ISERROR(SEARCH("Issues to overcome/expected to complete",T2)))</formula>
    </cfRule>
  </conditionalFormatting>
  <conditionalFormatting sqref="T29:T30">
    <cfRule type="containsText" dxfId="5088" priority="2143" operator="containsText" text="Completed or fully on track">
      <formula>NOT(ISERROR(SEARCH("Completed or fully on track",T29)))</formula>
    </cfRule>
    <cfRule type="containsText" dxfId="5087" priority="2144" operator="containsText" text="Issues to overcome/expected to complete">
      <formula>NOT(ISERROR(SEARCH("Issues to overcome/expected to complete",T29)))</formula>
    </cfRule>
    <cfRule type="containsText" dxfId="5086" priority="2145" operator="containsText" text="Significant barriers to completion">
      <formula>NOT(ISERROR(SEARCH("Significant barriers to completion",T29)))</formula>
    </cfRule>
  </conditionalFormatting>
  <conditionalFormatting sqref="T2">
    <cfRule type="containsText" dxfId="5085" priority="2140" operator="containsText" text="Completed or fully on track">
      <formula>NOT(ISERROR(SEARCH("Completed or fully on track",T2)))</formula>
    </cfRule>
    <cfRule type="containsText" dxfId="5084" priority="2141" operator="containsText" text="On track with minor barriers to completion">
      <formula>NOT(ISERROR(SEARCH("On track with minor barriers to completion",T2)))</formula>
    </cfRule>
    <cfRule type="containsText" dxfId="5083" priority="2142" operator="containsText" text="Significant barriers to completion">
      <formula>NOT(ISERROR(SEARCH("Significant barriers to completion",T2)))</formula>
    </cfRule>
  </conditionalFormatting>
  <conditionalFormatting sqref="T2">
    <cfRule type="containsText" dxfId="5082" priority="2137" operator="containsText" text="Completed or fully on track">
      <formula>NOT(ISERROR(SEARCH("Completed or fully on track",T2)))</formula>
    </cfRule>
    <cfRule type="containsText" dxfId="5081" priority="2138" operator="containsText" text="On track with minor barriers to completion">
      <formula>NOT(ISERROR(SEARCH("On track with minor barriers to completion",T2)))</formula>
    </cfRule>
    <cfRule type="containsText" dxfId="5080" priority="2139" operator="containsText" text="Significant barriers to completion">
      <formula>NOT(ISERROR(SEARCH("Significant barriers to completion",T2)))</formula>
    </cfRule>
  </conditionalFormatting>
  <conditionalFormatting sqref="T31">
    <cfRule type="containsText" dxfId="5079" priority="2133" operator="containsText" text="Completed or fully on track">
      <formula>NOT(ISERROR(SEARCH("Completed or fully on track",T31)))</formula>
    </cfRule>
    <cfRule type="containsText" dxfId="5078" priority="2134" operator="containsText" text="Issues to overcome/expected to complete">
      <formula>NOT(ISERROR(SEARCH("Issues to overcome/expected to complete",T31)))</formula>
    </cfRule>
    <cfRule type="containsText" dxfId="5077" priority="2135" operator="containsText" text="Significant barriers to completion">
      <formula>NOT(ISERROR(SEARCH("Significant barriers to completion",T31)))</formula>
    </cfRule>
  </conditionalFormatting>
  <conditionalFormatting sqref="T8">
    <cfRule type="containsText" dxfId="5076" priority="2129" operator="containsText" text="Issues to overcome/expected to complete">
      <formula>NOT(ISERROR(SEARCH("Issues to overcome/expected to complete",T8)))</formula>
    </cfRule>
  </conditionalFormatting>
  <conditionalFormatting sqref="T8">
    <cfRule type="containsText" dxfId="5075" priority="2130" operator="containsText" text="Completed or fully on track">
      <formula>NOT(ISERROR(SEARCH("Completed or fully on track",T8)))</formula>
    </cfRule>
    <cfRule type="containsText" dxfId="5074" priority="2131" operator="containsText" text="On track with minor barriers to completion">
      <formula>NOT(ISERROR(SEARCH("On track with minor barriers to completion",T8)))</formula>
    </cfRule>
    <cfRule type="containsText" dxfId="5073" priority="2132" operator="containsText" text="Significant barriers to completion">
      <formula>NOT(ISERROR(SEARCH("Significant barriers to completion",T8)))</formula>
    </cfRule>
  </conditionalFormatting>
  <conditionalFormatting sqref="T28">
    <cfRule type="containsText" dxfId="5072" priority="2123" operator="containsText" text="Completed or fully on track">
      <formula>NOT(ISERROR(SEARCH("Completed or fully on track",T28)))</formula>
    </cfRule>
    <cfRule type="containsText" dxfId="5071" priority="2124" operator="containsText" text="Issues to overcome/expected to complete">
      <formula>NOT(ISERROR(SEARCH("Issues to overcome/expected to complete",T28)))</formula>
    </cfRule>
    <cfRule type="containsText" dxfId="5070" priority="2125" operator="containsText" text="Significant barriers to completion">
      <formula>NOT(ISERROR(SEARCH("Significant barriers to completion",T28)))</formula>
    </cfRule>
  </conditionalFormatting>
  <conditionalFormatting sqref="U2">
    <cfRule type="containsText" dxfId="5069" priority="2109" operator="containsText" text="Issues to overcome/expected to complete">
      <formula>NOT(ISERROR(SEARCH("Issues to overcome/expected to complete",U2)))</formula>
    </cfRule>
  </conditionalFormatting>
  <conditionalFormatting sqref="U29:U30">
    <cfRule type="containsText" dxfId="5068" priority="2116" operator="containsText" text="Completed or fully on track">
      <formula>NOT(ISERROR(SEARCH("Completed or fully on track",U29)))</formula>
    </cfRule>
    <cfRule type="containsText" dxfId="5067" priority="2117" operator="containsText" text="Issues to overcome/expected to complete">
      <formula>NOT(ISERROR(SEARCH("Issues to overcome/expected to complete",U29)))</formula>
    </cfRule>
    <cfRule type="containsText" dxfId="5066" priority="2118" operator="containsText" text="Significant barriers to completion">
      <formula>NOT(ISERROR(SEARCH("Significant barriers to completion",U29)))</formula>
    </cfRule>
  </conditionalFormatting>
  <conditionalFormatting sqref="U2">
    <cfRule type="containsText" dxfId="5065" priority="2113" operator="containsText" text="Completed or fully on track">
      <formula>NOT(ISERROR(SEARCH("Completed or fully on track",U2)))</formula>
    </cfRule>
    <cfRule type="containsText" dxfId="5064" priority="2114" operator="containsText" text="On track with minor barriers to completion">
      <formula>NOT(ISERROR(SEARCH("On track with minor barriers to completion",U2)))</formula>
    </cfRule>
    <cfRule type="containsText" dxfId="5063" priority="2115" operator="containsText" text="Significant barriers to completion">
      <formula>NOT(ISERROR(SEARCH("Significant barriers to completion",U2)))</formula>
    </cfRule>
  </conditionalFormatting>
  <conditionalFormatting sqref="U2">
    <cfRule type="containsText" dxfId="5062" priority="2110" operator="containsText" text="Completed or fully on track">
      <formula>NOT(ISERROR(SEARCH("Completed or fully on track",U2)))</formula>
    </cfRule>
    <cfRule type="containsText" dxfId="5061" priority="2111" operator="containsText" text="On track with minor barriers to completion">
      <formula>NOT(ISERROR(SEARCH("On track with minor barriers to completion",U2)))</formula>
    </cfRule>
    <cfRule type="containsText" dxfId="5060" priority="2112" operator="containsText" text="Significant barriers to completion">
      <formula>NOT(ISERROR(SEARCH("Significant barriers to completion",U2)))</formula>
    </cfRule>
  </conditionalFormatting>
  <conditionalFormatting sqref="U31">
    <cfRule type="containsText" dxfId="5059" priority="2106" operator="containsText" text="Completed or fully on track">
      <formula>NOT(ISERROR(SEARCH("Completed or fully on track",U31)))</formula>
    </cfRule>
    <cfRule type="containsText" dxfId="5058" priority="2107" operator="containsText" text="Issues to overcome/expected to complete">
      <formula>NOT(ISERROR(SEARCH("Issues to overcome/expected to complete",U31)))</formula>
    </cfRule>
    <cfRule type="containsText" dxfId="5057" priority="2108" operator="containsText" text="Significant barriers to completion">
      <formula>NOT(ISERROR(SEARCH("Significant barriers to completion",U31)))</formula>
    </cfRule>
  </conditionalFormatting>
  <conditionalFormatting sqref="U8">
    <cfRule type="containsText" dxfId="5056" priority="2102" operator="containsText" text="Issues to overcome/expected to complete">
      <formula>NOT(ISERROR(SEARCH("Issues to overcome/expected to complete",U8)))</formula>
    </cfRule>
  </conditionalFormatting>
  <conditionalFormatting sqref="U8">
    <cfRule type="containsText" dxfId="5055" priority="2103" operator="containsText" text="Completed or fully on track">
      <formula>NOT(ISERROR(SEARCH("Completed or fully on track",U8)))</formula>
    </cfRule>
    <cfRule type="containsText" dxfId="5054" priority="2104" operator="containsText" text="On track with minor barriers to completion">
      <formula>NOT(ISERROR(SEARCH("On track with minor barriers to completion",U8)))</formula>
    </cfRule>
    <cfRule type="containsText" dxfId="5053" priority="2105" operator="containsText" text="Significant barriers to completion">
      <formula>NOT(ISERROR(SEARCH("Significant barriers to completion",U8)))</formula>
    </cfRule>
  </conditionalFormatting>
  <conditionalFormatting sqref="U28">
    <cfRule type="containsText" dxfId="5052" priority="2096" operator="containsText" text="Completed or fully on track">
      <formula>NOT(ISERROR(SEARCH("Completed or fully on track",U28)))</formula>
    </cfRule>
    <cfRule type="containsText" dxfId="5051" priority="2097" operator="containsText" text="Issues to overcome/expected to complete">
      <formula>NOT(ISERROR(SEARCH("Issues to overcome/expected to complete",U28)))</formula>
    </cfRule>
    <cfRule type="containsText" dxfId="5050" priority="2098" operator="containsText" text="Significant barriers to completion">
      <formula>NOT(ISERROR(SEARCH("Significant barriers to completion",U28)))</formula>
    </cfRule>
  </conditionalFormatting>
  <conditionalFormatting sqref="V2">
    <cfRule type="containsText" dxfId="5049" priority="2082" operator="containsText" text="Issues to overcome/expected to complete">
      <formula>NOT(ISERROR(SEARCH("Issues to overcome/expected to complete",V2)))</formula>
    </cfRule>
  </conditionalFormatting>
  <conditionalFormatting sqref="V29:V30">
    <cfRule type="containsText" dxfId="5048" priority="2089" operator="containsText" text="Completed or fully on track">
      <formula>NOT(ISERROR(SEARCH("Completed or fully on track",V29)))</formula>
    </cfRule>
    <cfRule type="containsText" dxfId="5047" priority="2090" operator="containsText" text="Issues to overcome/expected to complete">
      <formula>NOT(ISERROR(SEARCH("Issues to overcome/expected to complete",V29)))</formula>
    </cfRule>
    <cfRule type="containsText" dxfId="5046" priority="2091" operator="containsText" text="Significant barriers to completion">
      <formula>NOT(ISERROR(SEARCH("Significant barriers to completion",V29)))</formula>
    </cfRule>
  </conditionalFormatting>
  <conditionalFormatting sqref="V2">
    <cfRule type="containsText" dxfId="5045" priority="2086" operator="containsText" text="Completed or fully on track">
      <formula>NOT(ISERROR(SEARCH("Completed or fully on track",V2)))</formula>
    </cfRule>
    <cfRule type="containsText" dxfId="5044" priority="2087" operator="containsText" text="On track with minor barriers to completion">
      <formula>NOT(ISERROR(SEARCH("On track with minor barriers to completion",V2)))</formula>
    </cfRule>
    <cfRule type="containsText" dxfId="5043" priority="2088" operator="containsText" text="Significant barriers to completion">
      <formula>NOT(ISERROR(SEARCH("Significant barriers to completion",V2)))</formula>
    </cfRule>
  </conditionalFormatting>
  <conditionalFormatting sqref="V2">
    <cfRule type="containsText" dxfId="5042" priority="2083" operator="containsText" text="Completed or fully on track">
      <formula>NOT(ISERROR(SEARCH("Completed or fully on track",V2)))</formula>
    </cfRule>
    <cfRule type="containsText" dxfId="5041" priority="2084" operator="containsText" text="On track with minor barriers to completion">
      <formula>NOT(ISERROR(SEARCH("On track with minor barriers to completion",V2)))</formula>
    </cfRule>
    <cfRule type="containsText" dxfId="5040" priority="2085" operator="containsText" text="Significant barriers to completion">
      <formula>NOT(ISERROR(SEARCH("Significant barriers to completion",V2)))</formula>
    </cfRule>
  </conditionalFormatting>
  <conditionalFormatting sqref="V31">
    <cfRule type="containsText" dxfId="5039" priority="2079" operator="containsText" text="Completed or fully on track">
      <formula>NOT(ISERROR(SEARCH("Completed or fully on track",V31)))</formula>
    </cfRule>
    <cfRule type="containsText" dxfId="5038" priority="2080" operator="containsText" text="Issues to overcome/expected to complete">
      <formula>NOT(ISERROR(SEARCH("Issues to overcome/expected to complete",V31)))</formula>
    </cfRule>
    <cfRule type="containsText" dxfId="5037" priority="2081" operator="containsText" text="Significant barriers to completion">
      <formula>NOT(ISERROR(SEARCH("Significant barriers to completion",V31)))</formula>
    </cfRule>
  </conditionalFormatting>
  <conditionalFormatting sqref="V28">
    <cfRule type="containsText" dxfId="5036" priority="2073" operator="containsText" text="Completed or fully on track">
      <formula>NOT(ISERROR(SEARCH("Completed or fully on track",V28)))</formula>
    </cfRule>
    <cfRule type="containsText" dxfId="5035" priority="2074" operator="containsText" text="Issues to overcome/expected to complete">
      <formula>NOT(ISERROR(SEARCH("Issues to overcome/expected to complete",V28)))</formula>
    </cfRule>
    <cfRule type="containsText" dxfId="5034" priority="2075" operator="containsText" text="Significant barriers to completion">
      <formula>NOT(ISERROR(SEARCH("Significant barriers to completion",V28)))</formula>
    </cfRule>
  </conditionalFormatting>
  <conditionalFormatting sqref="S32">
    <cfRule type="containsText" dxfId="5033" priority="1748" operator="containsText" text="Issues to overcome/expected to complete">
      <formula>NOT(ISERROR(SEARCH("Issues to overcome/expected to complete",S32)))</formula>
    </cfRule>
  </conditionalFormatting>
  <conditionalFormatting sqref="S32">
    <cfRule type="containsText" dxfId="5032" priority="1752" operator="containsText" text="Completed or fully on track">
      <formula>NOT(ISERROR(SEARCH("Completed or fully on track",S32)))</formula>
    </cfRule>
    <cfRule type="containsText" dxfId="5031" priority="1753" operator="containsText" text="On track with minor barriers to completion">
      <formula>NOT(ISERROR(SEARCH("On track with minor barriers to completion",S32)))</formula>
    </cfRule>
    <cfRule type="containsText" dxfId="5030" priority="1754" operator="containsText" text="Significant barriers to completion">
      <formula>NOT(ISERROR(SEARCH("Significant barriers to completion",S32)))</formula>
    </cfRule>
  </conditionalFormatting>
  <conditionalFormatting sqref="S32">
    <cfRule type="containsText" dxfId="5029" priority="1749" operator="containsText" text="Completed or fully on track">
      <formula>NOT(ISERROR(SEARCH("Completed or fully on track",S32)))</formula>
    </cfRule>
    <cfRule type="containsText" dxfId="5028" priority="1750" operator="containsText" text="On track with minor barriers to completion">
      <formula>NOT(ISERROR(SEARCH("On track with minor barriers to completion",S32)))</formula>
    </cfRule>
    <cfRule type="containsText" dxfId="5027" priority="1751" operator="containsText" text="Significant barriers to completion">
      <formula>NOT(ISERROR(SEARCH("Significant barriers to completion",S32)))</formula>
    </cfRule>
  </conditionalFormatting>
  <conditionalFormatting sqref="W29:W30">
    <cfRule type="containsText" dxfId="5026" priority="2066" operator="containsText" text="Completed or fully on track">
      <formula>NOT(ISERROR(SEARCH("Completed or fully on track",W29)))</formula>
    </cfRule>
    <cfRule type="containsText" dxfId="5025" priority="2067" operator="containsText" text="Issues to overcome/expected to complete">
      <formula>NOT(ISERROR(SEARCH("Issues to overcome/expected to complete",W29)))</formula>
    </cfRule>
    <cfRule type="containsText" dxfId="5024" priority="2068" operator="containsText" text="Significant barriers to completion">
      <formula>NOT(ISERROR(SEARCH("Significant barriers to completion",W29)))</formula>
    </cfRule>
  </conditionalFormatting>
  <conditionalFormatting sqref="W31">
    <cfRule type="containsText" dxfId="5023" priority="2056" operator="containsText" text="Completed or fully on track">
      <formula>NOT(ISERROR(SEARCH("Completed or fully on track",W31)))</formula>
    </cfRule>
    <cfRule type="containsText" dxfId="5022" priority="2057" operator="containsText" text="Issues to overcome/expected to complete">
      <formula>NOT(ISERROR(SEARCH("Issues to overcome/expected to complete",W31)))</formula>
    </cfRule>
    <cfRule type="containsText" dxfId="5021" priority="2058" operator="containsText" text="Significant barriers to completion">
      <formula>NOT(ISERROR(SEARCH("Significant barriers to completion",W31)))</formula>
    </cfRule>
  </conditionalFormatting>
  <conditionalFormatting sqref="W28">
    <cfRule type="containsText" dxfId="5020" priority="2050" operator="containsText" text="Completed or fully on track">
      <formula>NOT(ISERROR(SEARCH("Completed or fully on track",W28)))</formula>
    </cfRule>
    <cfRule type="containsText" dxfId="5019" priority="2051" operator="containsText" text="Issues to overcome/expected to complete">
      <formula>NOT(ISERROR(SEARCH("Issues to overcome/expected to complete",W28)))</formula>
    </cfRule>
    <cfRule type="containsText" dxfId="5018" priority="2052" operator="containsText" text="Significant barriers to completion">
      <formula>NOT(ISERROR(SEARCH("Significant barriers to completion",W28)))</formula>
    </cfRule>
  </conditionalFormatting>
  <conditionalFormatting sqref="X29:X30">
    <cfRule type="containsText" dxfId="5017" priority="2043" operator="containsText" text="Completed or fully on track">
      <formula>NOT(ISERROR(SEARCH("Completed or fully on track",X29)))</formula>
    </cfRule>
    <cfRule type="containsText" dxfId="5016" priority="2044" operator="containsText" text="Issues to overcome/expected to complete">
      <formula>NOT(ISERROR(SEARCH("Issues to overcome/expected to complete",X29)))</formula>
    </cfRule>
    <cfRule type="containsText" dxfId="5015" priority="2045" operator="containsText" text="Significant barriers to completion">
      <formula>NOT(ISERROR(SEARCH("Significant barriers to completion",X29)))</formula>
    </cfRule>
  </conditionalFormatting>
  <conditionalFormatting sqref="X31">
    <cfRule type="containsText" dxfId="5014" priority="2033" operator="containsText" text="Completed or fully on track">
      <formula>NOT(ISERROR(SEARCH("Completed or fully on track",X31)))</formula>
    </cfRule>
    <cfRule type="containsText" dxfId="5013" priority="2034" operator="containsText" text="Issues to overcome/expected to complete">
      <formula>NOT(ISERROR(SEARCH("Issues to overcome/expected to complete",X31)))</formula>
    </cfRule>
    <cfRule type="containsText" dxfId="5012" priority="2035" operator="containsText" text="Significant barriers to completion">
      <formula>NOT(ISERROR(SEARCH("Significant barriers to completion",X31)))</formula>
    </cfRule>
  </conditionalFormatting>
  <conditionalFormatting sqref="X8">
    <cfRule type="containsText" dxfId="5011" priority="2029" operator="containsText" text="Issues to overcome/expected to complete">
      <formula>NOT(ISERROR(SEARCH("Issues to overcome/expected to complete",X8)))</formula>
    </cfRule>
  </conditionalFormatting>
  <conditionalFormatting sqref="X8">
    <cfRule type="containsText" dxfId="5010" priority="2030" operator="containsText" text="Completed or fully on track">
      <formula>NOT(ISERROR(SEARCH("Completed or fully on track",X8)))</formula>
    </cfRule>
    <cfRule type="containsText" dxfId="5009" priority="2031" operator="containsText" text="On track with minor barriers to completion">
      <formula>NOT(ISERROR(SEARCH("On track with minor barriers to completion",X8)))</formula>
    </cfRule>
    <cfRule type="containsText" dxfId="5008" priority="2032" operator="containsText" text="Significant barriers to completion">
      <formula>NOT(ISERROR(SEARCH("Significant barriers to completion",X8)))</formula>
    </cfRule>
  </conditionalFormatting>
  <conditionalFormatting sqref="X28">
    <cfRule type="containsText" dxfId="5007" priority="2023" operator="containsText" text="Completed or fully on track">
      <formula>NOT(ISERROR(SEARCH("Completed or fully on track",X28)))</formula>
    </cfRule>
    <cfRule type="containsText" dxfId="5006" priority="2024" operator="containsText" text="Issues to overcome/expected to complete">
      <formula>NOT(ISERROR(SEARCH("Issues to overcome/expected to complete",X28)))</formula>
    </cfRule>
    <cfRule type="containsText" dxfId="5005" priority="2025" operator="containsText" text="Significant barriers to completion">
      <formula>NOT(ISERROR(SEARCH("Significant barriers to completion",X28)))</formula>
    </cfRule>
  </conditionalFormatting>
  <conditionalFormatting sqref="Y29:Y30">
    <cfRule type="containsText" dxfId="5004" priority="2016" operator="containsText" text="Completed or fully on track">
      <formula>NOT(ISERROR(SEARCH("Completed or fully on track",Y29)))</formula>
    </cfRule>
    <cfRule type="containsText" dxfId="5003" priority="2017" operator="containsText" text="Issues to overcome/expected to complete">
      <formula>NOT(ISERROR(SEARCH("Issues to overcome/expected to complete",Y29)))</formula>
    </cfRule>
    <cfRule type="containsText" dxfId="5002" priority="2018" operator="containsText" text="Significant barriers to completion">
      <formula>NOT(ISERROR(SEARCH("Significant barriers to completion",Y29)))</formula>
    </cfRule>
  </conditionalFormatting>
  <conditionalFormatting sqref="Y31">
    <cfRule type="containsText" dxfId="5001" priority="2006" operator="containsText" text="Completed or fully on track">
      <formula>NOT(ISERROR(SEARCH("Completed or fully on track",Y31)))</formula>
    </cfRule>
    <cfRule type="containsText" dxfId="5000" priority="2007" operator="containsText" text="Issues to overcome/expected to complete">
      <formula>NOT(ISERROR(SEARCH("Issues to overcome/expected to complete",Y31)))</formula>
    </cfRule>
    <cfRule type="containsText" dxfId="4999" priority="2008" operator="containsText" text="Significant barriers to completion">
      <formula>NOT(ISERROR(SEARCH("Significant barriers to completion",Y31)))</formula>
    </cfRule>
  </conditionalFormatting>
  <conditionalFormatting sqref="Y8">
    <cfRule type="containsText" dxfId="4998" priority="2002" operator="containsText" text="Issues to overcome/expected to complete">
      <formula>NOT(ISERROR(SEARCH("Issues to overcome/expected to complete",Y8)))</formula>
    </cfRule>
  </conditionalFormatting>
  <conditionalFormatting sqref="Y8">
    <cfRule type="containsText" dxfId="4997" priority="2003" operator="containsText" text="Completed or fully on track">
      <formula>NOT(ISERROR(SEARCH("Completed or fully on track",Y8)))</formula>
    </cfRule>
    <cfRule type="containsText" dxfId="4996" priority="2004" operator="containsText" text="On track with minor barriers to completion">
      <formula>NOT(ISERROR(SEARCH("On track with minor barriers to completion",Y8)))</formula>
    </cfRule>
    <cfRule type="containsText" dxfId="4995" priority="2005" operator="containsText" text="Significant barriers to completion">
      <formula>NOT(ISERROR(SEARCH("Significant barriers to completion",Y8)))</formula>
    </cfRule>
  </conditionalFormatting>
  <conditionalFormatting sqref="Y28">
    <cfRule type="containsText" dxfId="4994" priority="1996" operator="containsText" text="Completed or fully on track">
      <formula>NOT(ISERROR(SEARCH("Completed or fully on track",Y28)))</formula>
    </cfRule>
    <cfRule type="containsText" dxfId="4993" priority="1997" operator="containsText" text="Issues to overcome/expected to complete">
      <formula>NOT(ISERROR(SEARCH("Issues to overcome/expected to complete",Y28)))</formula>
    </cfRule>
    <cfRule type="containsText" dxfId="4992" priority="1998" operator="containsText" text="Significant barriers to completion">
      <formula>NOT(ISERROR(SEARCH("Significant barriers to completion",Y28)))</formula>
    </cfRule>
  </conditionalFormatting>
  <conditionalFormatting sqref="Z29:Z30">
    <cfRule type="containsText" dxfId="4991" priority="1989" operator="containsText" text="Completed or fully on track">
      <formula>NOT(ISERROR(SEARCH("Completed or fully on track",Z29)))</formula>
    </cfRule>
    <cfRule type="containsText" dxfId="4990" priority="1990" operator="containsText" text="Issues to overcome/expected to complete">
      <formula>NOT(ISERROR(SEARCH("Issues to overcome/expected to complete",Z29)))</formula>
    </cfRule>
    <cfRule type="containsText" dxfId="4989" priority="1991" operator="containsText" text="Significant barriers to completion">
      <formula>NOT(ISERROR(SEARCH("Significant barriers to completion",Z29)))</formula>
    </cfRule>
  </conditionalFormatting>
  <conditionalFormatting sqref="Z31">
    <cfRule type="containsText" dxfId="4988" priority="1979" operator="containsText" text="Completed or fully on track">
      <formula>NOT(ISERROR(SEARCH("Completed or fully on track",Z31)))</formula>
    </cfRule>
    <cfRule type="containsText" dxfId="4987" priority="1980" operator="containsText" text="Issues to overcome/expected to complete">
      <formula>NOT(ISERROR(SEARCH("Issues to overcome/expected to complete",Z31)))</formula>
    </cfRule>
    <cfRule type="containsText" dxfId="4986" priority="1981" operator="containsText" text="Significant barriers to completion">
      <formula>NOT(ISERROR(SEARCH("Significant barriers to completion",Z31)))</formula>
    </cfRule>
  </conditionalFormatting>
  <conditionalFormatting sqref="Z8">
    <cfRule type="containsText" dxfId="4985" priority="1975" operator="containsText" text="Issues to overcome/expected to complete">
      <formula>NOT(ISERROR(SEARCH("Issues to overcome/expected to complete",Z8)))</formula>
    </cfRule>
  </conditionalFormatting>
  <conditionalFormatting sqref="Z8">
    <cfRule type="containsText" dxfId="4984" priority="1976" operator="containsText" text="Completed or fully on track">
      <formula>NOT(ISERROR(SEARCH("Completed or fully on track",Z8)))</formula>
    </cfRule>
    <cfRule type="containsText" dxfId="4983" priority="1977" operator="containsText" text="On track with minor barriers to completion">
      <formula>NOT(ISERROR(SEARCH("On track with minor barriers to completion",Z8)))</formula>
    </cfRule>
    <cfRule type="containsText" dxfId="4982" priority="1978" operator="containsText" text="Significant barriers to completion">
      <formula>NOT(ISERROR(SEARCH("Significant barriers to completion",Z8)))</formula>
    </cfRule>
  </conditionalFormatting>
  <conditionalFormatting sqref="Z28">
    <cfRule type="containsText" dxfId="4981" priority="1969" operator="containsText" text="Completed or fully on track">
      <formula>NOT(ISERROR(SEARCH("Completed or fully on track",Z28)))</formula>
    </cfRule>
    <cfRule type="containsText" dxfId="4980" priority="1970" operator="containsText" text="Issues to overcome/expected to complete">
      <formula>NOT(ISERROR(SEARCH("Issues to overcome/expected to complete",Z28)))</formula>
    </cfRule>
    <cfRule type="containsText" dxfId="4979" priority="1971" operator="containsText" text="Significant barriers to completion">
      <formula>NOT(ISERROR(SEARCH("Significant barriers to completion",Z28)))</formula>
    </cfRule>
  </conditionalFormatting>
  <conditionalFormatting sqref="AA29:AA30">
    <cfRule type="containsText" dxfId="4978" priority="1962" operator="containsText" text="Completed or fully on track">
      <formula>NOT(ISERROR(SEARCH("Completed or fully on track",AA29)))</formula>
    </cfRule>
    <cfRule type="containsText" dxfId="4977" priority="1963" operator="containsText" text="Issues to overcome/expected to complete">
      <formula>NOT(ISERROR(SEARCH("Issues to overcome/expected to complete",AA29)))</formula>
    </cfRule>
    <cfRule type="containsText" dxfId="4976" priority="1964" operator="containsText" text="Significant barriers to completion">
      <formula>NOT(ISERROR(SEARCH("Significant barriers to completion",AA29)))</formula>
    </cfRule>
  </conditionalFormatting>
  <conditionalFormatting sqref="AA31">
    <cfRule type="containsText" dxfId="4975" priority="1952" operator="containsText" text="Completed or fully on track">
      <formula>NOT(ISERROR(SEARCH("Completed or fully on track",AA31)))</formula>
    </cfRule>
    <cfRule type="containsText" dxfId="4974" priority="1953" operator="containsText" text="Issues to overcome/expected to complete">
      <formula>NOT(ISERROR(SEARCH("Issues to overcome/expected to complete",AA31)))</formula>
    </cfRule>
    <cfRule type="containsText" dxfId="4973" priority="1954" operator="containsText" text="Significant barriers to completion">
      <formula>NOT(ISERROR(SEARCH("Significant barriers to completion",AA31)))</formula>
    </cfRule>
  </conditionalFormatting>
  <conditionalFormatting sqref="Q32">
    <cfRule type="containsText" dxfId="4972" priority="1762" operator="containsText" text="Issues to overcome/expected to complete">
      <formula>NOT(ISERROR(SEARCH("Issues to overcome/expected to complete",Q32)))</formula>
    </cfRule>
  </conditionalFormatting>
  <conditionalFormatting sqref="Q32">
    <cfRule type="containsText" dxfId="4971" priority="1763" operator="containsText" text="Completed or fully on track">
      <formula>NOT(ISERROR(SEARCH("Completed or fully on track",Q32)))</formula>
    </cfRule>
    <cfRule type="containsText" dxfId="4970" priority="1764" operator="containsText" text="On track with minor barriers to completion">
      <formula>NOT(ISERROR(SEARCH("On track with minor barriers to completion",Q32)))</formula>
    </cfRule>
    <cfRule type="containsText" dxfId="4969" priority="1765" operator="containsText" text="Significant barriers to completion">
      <formula>NOT(ISERROR(SEARCH("Significant barriers to completion",Q32)))</formula>
    </cfRule>
  </conditionalFormatting>
  <conditionalFormatting sqref="C32">
    <cfRule type="containsText" dxfId="4968" priority="1857" operator="containsText" text="Completed or fully on track">
      <formula>NOT(ISERROR(SEARCH("Completed or fully on track",C32)))</formula>
    </cfRule>
    <cfRule type="containsText" dxfId="4967" priority="1858" operator="containsText" text="On track with minor barriers to completion">
      <formula>NOT(ISERROR(SEARCH("On track with minor barriers to completion",C32)))</formula>
    </cfRule>
    <cfRule type="containsText" dxfId="4966" priority="1859" operator="containsText" text="Significant barriers to completion">
      <formula>NOT(ISERROR(SEARCH("Significant barriers to completion",C32)))</formula>
    </cfRule>
  </conditionalFormatting>
  <conditionalFormatting sqref="C32">
    <cfRule type="containsText" dxfId="4965" priority="1854" operator="containsText" text="Completed or fully on track">
      <formula>NOT(ISERROR(SEARCH("Completed or fully on track",C32)))</formula>
    </cfRule>
    <cfRule type="containsText" dxfId="4964" priority="1855" operator="containsText" text="On track with minor barriers to completion">
      <formula>NOT(ISERROR(SEARCH("On track with minor barriers to completion",C32)))</formula>
    </cfRule>
    <cfRule type="containsText" dxfId="4963" priority="1856" operator="containsText" text="Significant barriers to completion">
      <formula>NOT(ISERROR(SEARCH("Significant barriers to completion",C32)))</formula>
    </cfRule>
  </conditionalFormatting>
  <conditionalFormatting sqref="C32">
    <cfRule type="containsText" dxfId="4962" priority="1853" operator="containsText" text="Issues to overcome/expected to complete">
      <formula>NOT(ISERROR(SEARCH("Issues to overcome/expected to complete",C32)))</formula>
    </cfRule>
  </conditionalFormatting>
  <conditionalFormatting sqref="AA28">
    <cfRule type="containsText" dxfId="4961" priority="1946" operator="containsText" text="Completed or fully on track">
      <formula>NOT(ISERROR(SEARCH("Completed or fully on track",AA28)))</formula>
    </cfRule>
    <cfRule type="containsText" dxfId="4960" priority="1947" operator="containsText" text="Issues to overcome/expected to complete">
      <formula>NOT(ISERROR(SEARCH("Issues to overcome/expected to complete",AA28)))</formula>
    </cfRule>
    <cfRule type="containsText" dxfId="4959" priority="1948" operator="containsText" text="Significant barriers to completion">
      <formula>NOT(ISERROR(SEARCH("Significant barriers to completion",AA28)))</formula>
    </cfRule>
  </conditionalFormatting>
  <conditionalFormatting sqref="I8:J8">
    <cfRule type="containsText" dxfId="4958" priority="1923" operator="containsText" text="Completed or fully on track">
      <formula>NOT(ISERROR(SEARCH("Completed or fully on track",I8)))</formula>
    </cfRule>
    <cfRule type="containsText" dxfId="4957" priority="1924" operator="containsText" text="Issues to overcome/expected to complete">
      <formula>NOT(ISERROR(SEARCH("Issues to overcome/expected to complete",I8)))</formula>
    </cfRule>
    <cfRule type="containsText" dxfId="4956" priority="1925" operator="containsText" text="Significant barriers to completion">
      <formula>NOT(ISERROR(SEARCH("Significant barriers to completion",I8)))</formula>
    </cfRule>
  </conditionalFormatting>
  <conditionalFormatting sqref="I8">
    <cfRule type="containsText" dxfId="4955" priority="1919" operator="containsText" text="Issues to overcome/expected to complete">
      <formula>NOT(ISERROR(SEARCH("Issues to overcome/expected to complete",I8)))</formula>
    </cfRule>
  </conditionalFormatting>
  <conditionalFormatting sqref="I8">
    <cfRule type="containsText" dxfId="4954" priority="1920" operator="containsText" text="Completed or fully on track">
      <formula>NOT(ISERROR(SEARCH("Completed or fully on track",I8)))</formula>
    </cfRule>
    <cfRule type="containsText" dxfId="4953" priority="1921" operator="containsText" text="On track with minor barriers to completion">
      <formula>NOT(ISERROR(SEARCH("On track with minor barriers to completion",I8)))</formula>
    </cfRule>
    <cfRule type="containsText" dxfId="4952" priority="1922" operator="containsText" text="Significant barriers to completion">
      <formula>NOT(ISERROR(SEARCH("Significant barriers to completion",I8)))</formula>
    </cfRule>
  </conditionalFormatting>
  <conditionalFormatting sqref="J8">
    <cfRule type="containsText" dxfId="4951" priority="1915" operator="containsText" text="Issues to overcome/expected to complete">
      <formula>NOT(ISERROR(SEARCH("Issues to overcome/expected to complete",J8)))</formula>
    </cfRule>
  </conditionalFormatting>
  <conditionalFormatting sqref="J8">
    <cfRule type="containsText" dxfId="4950" priority="1916" operator="containsText" text="Completed or fully on track">
      <formula>NOT(ISERROR(SEARCH("Completed or fully on track",J8)))</formula>
    </cfRule>
    <cfRule type="containsText" dxfId="4949" priority="1917" operator="containsText" text="On track with minor barriers to completion">
      <formula>NOT(ISERROR(SEARCH("On track with minor barriers to completion",J8)))</formula>
    </cfRule>
    <cfRule type="containsText" dxfId="4948" priority="1918" operator="containsText" text="Significant barriers to completion">
      <formula>NOT(ISERROR(SEARCH("Significant barriers to completion",J8)))</formula>
    </cfRule>
  </conditionalFormatting>
  <conditionalFormatting sqref="N8">
    <cfRule type="containsText" dxfId="4947" priority="1912" operator="containsText" text="Completed or fully on track">
      <formula>NOT(ISERROR(SEARCH("Completed or fully on track",N8)))</formula>
    </cfRule>
    <cfRule type="containsText" dxfId="4946" priority="1913" operator="containsText" text="Issues to overcome/expected to complete">
      <formula>NOT(ISERROR(SEARCH("Issues to overcome/expected to complete",N8)))</formula>
    </cfRule>
    <cfRule type="containsText" dxfId="4945" priority="1914" operator="containsText" text="Significant barriers to completion">
      <formula>NOT(ISERROR(SEARCH("Significant barriers to completion",N8)))</formula>
    </cfRule>
  </conditionalFormatting>
  <conditionalFormatting sqref="N8">
    <cfRule type="containsText" dxfId="4944" priority="1908" operator="containsText" text="Issues to overcome/expected to complete">
      <formula>NOT(ISERROR(SEARCH("Issues to overcome/expected to complete",N8)))</formula>
    </cfRule>
  </conditionalFormatting>
  <conditionalFormatting sqref="N8">
    <cfRule type="containsText" dxfId="4943" priority="1909" operator="containsText" text="Completed or fully on track">
      <formula>NOT(ISERROR(SEARCH("Completed or fully on track",N8)))</formula>
    </cfRule>
    <cfRule type="containsText" dxfId="4942" priority="1910" operator="containsText" text="On track with minor barriers to completion">
      <formula>NOT(ISERROR(SEARCH("On track with minor barriers to completion",N8)))</formula>
    </cfRule>
    <cfRule type="containsText" dxfId="4941" priority="1911" operator="containsText" text="Significant barriers to completion">
      <formula>NOT(ISERROR(SEARCH("Significant barriers to completion",N8)))</formula>
    </cfRule>
  </conditionalFormatting>
  <conditionalFormatting sqref="R8">
    <cfRule type="containsText" dxfId="4940" priority="1905" operator="containsText" text="Completed or fully on track">
      <formula>NOT(ISERROR(SEARCH("Completed or fully on track",R8)))</formula>
    </cfRule>
    <cfRule type="containsText" dxfId="4939" priority="1906" operator="containsText" text="Issues to overcome/expected to complete">
      <formula>NOT(ISERROR(SEARCH("Issues to overcome/expected to complete",R8)))</formula>
    </cfRule>
    <cfRule type="containsText" dxfId="4938" priority="1907" operator="containsText" text="Significant barriers to completion">
      <formula>NOT(ISERROR(SEARCH("Significant barriers to completion",R8)))</formula>
    </cfRule>
  </conditionalFormatting>
  <conditionalFormatting sqref="R8">
    <cfRule type="containsText" dxfId="4937" priority="1901" operator="containsText" text="Issues to overcome/expected to complete">
      <formula>NOT(ISERROR(SEARCH("Issues to overcome/expected to complete",R8)))</formula>
    </cfRule>
  </conditionalFormatting>
  <conditionalFormatting sqref="R8">
    <cfRule type="containsText" dxfId="4936" priority="1902" operator="containsText" text="Completed or fully on track">
      <formula>NOT(ISERROR(SEARCH("Completed or fully on track",R8)))</formula>
    </cfRule>
    <cfRule type="containsText" dxfId="4935" priority="1903" operator="containsText" text="On track with minor barriers to completion">
      <formula>NOT(ISERROR(SEARCH("On track with minor barriers to completion",R8)))</formula>
    </cfRule>
    <cfRule type="containsText" dxfId="4934" priority="1904" operator="containsText" text="Significant barriers to completion">
      <formula>NOT(ISERROR(SEARCH("Significant barriers to completion",R8)))</formula>
    </cfRule>
  </conditionalFormatting>
  <conditionalFormatting sqref="V8:W8">
    <cfRule type="containsText" dxfId="4933" priority="1898" operator="containsText" text="Completed or fully on track">
      <formula>NOT(ISERROR(SEARCH("Completed or fully on track",V8)))</formula>
    </cfRule>
    <cfRule type="containsText" dxfId="4932" priority="1899" operator="containsText" text="Issues to overcome/expected to complete">
      <formula>NOT(ISERROR(SEARCH("Issues to overcome/expected to complete",V8)))</formula>
    </cfRule>
    <cfRule type="containsText" dxfId="4931" priority="1900" operator="containsText" text="Significant barriers to completion">
      <formula>NOT(ISERROR(SEARCH("Significant barriers to completion",V8)))</formula>
    </cfRule>
  </conditionalFormatting>
  <conditionalFormatting sqref="V8">
    <cfRule type="containsText" dxfId="4930" priority="1894" operator="containsText" text="Issues to overcome/expected to complete">
      <formula>NOT(ISERROR(SEARCH("Issues to overcome/expected to complete",V8)))</formula>
    </cfRule>
  </conditionalFormatting>
  <conditionalFormatting sqref="V8">
    <cfRule type="containsText" dxfId="4929" priority="1895" operator="containsText" text="Completed or fully on track">
      <formula>NOT(ISERROR(SEARCH("Completed or fully on track",V8)))</formula>
    </cfRule>
    <cfRule type="containsText" dxfId="4928" priority="1896" operator="containsText" text="On track with minor barriers to completion">
      <formula>NOT(ISERROR(SEARCH("On track with minor barriers to completion",V8)))</formula>
    </cfRule>
    <cfRule type="containsText" dxfId="4927" priority="1897" operator="containsText" text="Significant barriers to completion">
      <formula>NOT(ISERROR(SEARCH("Significant barriers to completion",V8)))</formula>
    </cfRule>
  </conditionalFormatting>
  <conditionalFormatting sqref="W8">
    <cfRule type="containsText" dxfId="4926" priority="1890" operator="containsText" text="Issues to overcome/expected to complete">
      <formula>NOT(ISERROR(SEARCH("Issues to overcome/expected to complete",W8)))</formula>
    </cfRule>
  </conditionalFormatting>
  <conditionalFormatting sqref="W8">
    <cfRule type="containsText" dxfId="4925" priority="1891" operator="containsText" text="Completed or fully on track">
      <formula>NOT(ISERROR(SEARCH("Completed or fully on track",W8)))</formula>
    </cfRule>
    <cfRule type="containsText" dxfId="4924" priority="1892" operator="containsText" text="On track with minor barriers to completion">
      <formula>NOT(ISERROR(SEARCH("On track with minor barriers to completion",W8)))</formula>
    </cfRule>
    <cfRule type="containsText" dxfId="4923" priority="1893" operator="containsText" text="Significant barriers to completion">
      <formula>NOT(ISERROR(SEARCH("Significant barriers to completion",W8)))</formula>
    </cfRule>
  </conditionalFormatting>
  <conditionalFormatting sqref="AA8">
    <cfRule type="containsText" dxfId="4922" priority="1887" operator="containsText" text="Completed or fully on track">
      <formula>NOT(ISERROR(SEARCH("Completed or fully on track",AA8)))</formula>
    </cfRule>
    <cfRule type="containsText" dxfId="4921" priority="1888" operator="containsText" text="Issues to overcome/expected to complete">
      <formula>NOT(ISERROR(SEARCH("Issues to overcome/expected to complete",AA8)))</formula>
    </cfRule>
    <cfRule type="containsText" dxfId="4920" priority="1889" operator="containsText" text="Significant barriers to completion">
      <formula>NOT(ISERROR(SEARCH("Significant barriers to completion",AA8)))</formula>
    </cfRule>
  </conditionalFormatting>
  <conditionalFormatting sqref="AA8">
    <cfRule type="containsText" dxfId="4919" priority="1883" operator="containsText" text="Issues to overcome/expected to complete">
      <formula>NOT(ISERROR(SEARCH("Issues to overcome/expected to complete",AA8)))</formula>
    </cfRule>
  </conditionalFormatting>
  <conditionalFormatting sqref="AA8">
    <cfRule type="containsText" dxfId="4918" priority="1884" operator="containsText" text="Completed or fully on track">
      <formula>NOT(ISERROR(SEARCH("Completed or fully on track",AA8)))</formula>
    </cfRule>
    <cfRule type="containsText" dxfId="4917" priority="1885" operator="containsText" text="On track with minor barriers to completion">
      <formula>NOT(ISERROR(SEARCH("On track with minor barriers to completion",AA8)))</formula>
    </cfRule>
    <cfRule type="containsText" dxfId="4916" priority="1886" operator="containsText" text="Significant barriers to completion">
      <formula>NOT(ISERROR(SEARCH("Significant barriers to completion",AA8)))</formula>
    </cfRule>
  </conditionalFormatting>
  <conditionalFormatting sqref="B32">
    <cfRule type="containsText" dxfId="4915" priority="1864" operator="containsText" text="Completed or fully on track">
      <formula>NOT(ISERROR(SEARCH("Completed or fully on track",B32)))</formula>
    </cfRule>
    <cfRule type="containsText" dxfId="4914" priority="1865" operator="containsText" text="On track with minor barriers to completion">
      <formula>NOT(ISERROR(SEARCH("On track with minor barriers to completion",B32)))</formula>
    </cfRule>
    <cfRule type="containsText" dxfId="4913" priority="1866" operator="containsText" text="Significant barriers to completion">
      <formula>NOT(ISERROR(SEARCH("Significant barriers to completion",B32)))</formula>
    </cfRule>
  </conditionalFormatting>
  <conditionalFormatting sqref="B32">
    <cfRule type="containsText" dxfId="4912" priority="1861" operator="containsText" text="Completed or fully on track">
      <formula>NOT(ISERROR(SEARCH("Completed or fully on track",B32)))</formula>
    </cfRule>
    <cfRule type="containsText" dxfId="4911" priority="1862" operator="containsText" text="On track with minor barriers to completion">
      <formula>NOT(ISERROR(SEARCH("On track with minor barriers to completion",B32)))</formula>
    </cfRule>
    <cfRule type="containsText" dxfId="4910" priority="1863" operator="containsText" text="Significant barriers to completion">
      <formula>NOT(ISERROR(SEARCH("Significant barriers to completion",B32)))</formula>
    </cfRule>
  </conditionalFormatting>
  <conditionalFormatting sqref="B32">
    <cfRule type="containsText" dxfId="4909" priority="1860" operator="containsText" text="Issues to overcome/expected to complete">
      <formula>NOT(ISERROR(SEARCH("Issues to overcome/expected to complete",B32)))</formula>
    </cfRule>
  </conditionalFormatting>
  <conditionalFormatting sqref="E32">
    <cfRule type="containsText" dxfId="4908" priority="1843" operator="containsText" text="Completed or fully on track">
      <formula>NOT(ISERROR(SEARCH("Completed or fully on track",E32)))</formula>
    </cfRule>
    <cfRule type="containsText" dxfId="4907" priority="1844" operator="containsText" text="On track with minor barriers to completion">
      <formula>NOT(ISERROR(SEARCH("On track with minor barriers to completion",E32)))</formula>
    </cfRule>
    <cfRule type="containsText" dxfId="4906" priority="1845" operator="containsText" text="Significant barriers to completion">
      <formula>NOT(ISERROR(SEARCH("Significant barriers to completion",E32)))</formula>
    </cfRule>
  </conditionalFormatting>
  <conditionalFormatting sqref="E32">
    <cfRule type="containsText" dxfId="4905" priority="1840" operator="containsText" text="Completed or fully on track">
      <formula>NOT(ISERROR(SEARCH("Completed or fully on track",E32)))</formula>
    </cfRule>
    <cfRule type="containsText" dxfId="4904" priority="1841" operator="containsText" text="On track with minor barriers to completion">
      <formula>NOT(ISERROR(SEARCH("On track with minor barriers to completion",E32)))</formula>
    </cfRule>
    <cfRule type="containsText" dxfId="4903" priority="1842" operator="containsText" text="Significant barriers to completion">
      <formula>NOT(ISERROR(SEARCH("Significant barriers to completion",E32)))</formula>
    </cfRule>
  </conditionalFormatting>
  <conditionalFormatting sqref="E32">
    <cfRule type="containsText" dxfId="4902" priority="1839" operator="containsText" text="Issues to overcome/expected to complete">
      <formula>NOT(ISERROR(SEARCH("Issues to overcome/expected to complete",E32)))</formula>
    </cfRule>
  </conditionalFormatting>
  <conditionalFormatting sqref="F32">
    <cfRule type="containsText" dxfId="4901" priority="1836" operator="containsText" text="Completed or fully on track">
      <formula>NOT(ISERROR(SEARCH("Completed or fully on track",F32)))</formula>
    </cfRule>
    <cfRule type="containsText" dxfId="4900" priority="1837" operator="containsText" text="On track with minor barriers to completion">
      <formula>NOT(ISERROR(SEARCH("On track with minor barriers to completion",F32)))</formula>
    </cfRule>
    <cfRule type="containsText" dxfId="4899" priority="1838" operator="containsText" text="Significant barriers to completion">
      <formula>NOT(ISERROR(SEARCH("Significant barriers to completion",F32)))</formula>
    </cfRule>
  </conditionalFormatting>
  <conditionalFormatting sqref="F32">
    <cfRule type="containsText" dxfId="4898" priority="1833" operator="containsText" text="Completed or fully on track">
      <formula>NOT(ISERROR(SEARCH("Completed or fully on track",F32)))</formula>
    </cfRule>
    <cfRule type="containsText" dxfId="4897" priority="1834" operator="containsText" text="On track with minor barriers to completion">
      <formula>NOT(ISERROR(SEARCH("On track with minor barriers to completion",F32)))</formula>
    </cfRule>
    <cfRule type="containsText" dxfId="4896" priority="1835" operator="containsText" text="Significant barriers to completion">
      <formula>NOT(ISERROR(SEARCH("Significant barriers to completion",F32)))</formula>
    </cfRule>
  </conditionalFormatting>
  <conditionalFormatting sqref="F32">
    <cfRule type="containsText" dxfId="4895" priority="1832" operator="containsText" text="Issues to overcome/expected to complete">
      <formula>NOT(ISERROR(SEARCH("Issues to overcome/expected to complete",F32)))</formula>
    </cfRule>
  </conditionalFormatting>
  <conditionalFormatting sqref="G32">
    <cfRule type="containsText" dxfId="4894" priority="1829" operator="containsText" text="Completed or fully on track">
      <formula>NOT(ISERROR(SEARCH("Completed or fully on track",G32)))</formula>
    </cfRule>
    <cfRule type="containsText" dxfId="4893" priority="1830" operator="containsText" text="On track with minor barriers to completion">
      <formula>NOT(ISERROR(SEARCH("On track with minor barriers to completion",G32)))</formula>
    </cfRule>
    <cfRule type="containsText" dxfId="4892" priority="1831" operator="containsText" text="Significant barriers to completion">
      <formula>NOT(ISERROR(SEARCH("Significant barriers to completion",G32)))</formula>
    </cfRule>
  </conditionalFormatting>
  <conditionalFormatting sqref="G32">
    <cfRule type="containsText" dxfId="4891" priority="1826" operator="containsText" text="Completed or fully on track">
      <formula>NOT(ISERROR(SEARCH("Completed or fully on track",G32)))</formula>
    </cfRule>
    <cfRule type="containsText" dxfId="4890" priority="1827" operator="containsText" text="On track with minor barriers to completion">
      <formula>NOT(ISERROR(SEARCH("On track with minor barriers to completion",G32)))</formula>
    </cfRule>
    <cfRule type="containsText" dxfId="4889" priority="1828" operator="containsText" text="Significant barriers to completion">
      <formula>NOT(ISERROR(SEARCH("Significant barriers to completion",G32)))</formula>
    </cfRule>
  </conditionalFormatting>
  <conditionalFormatting sqref="G32">
    <cfRule type="containsText" dxfId="4888" priority="1825" operator="containsText" text="Issues to overcome/expected to complete">
      <formula>NOT(ISERROR(SEARCH("Issues to overcome/expected to complete",G32)))</formula>
    </cfRule>
  </conditionalFormatting>
  <conditionalFormatting sqref="H32">
    <cfRule type="containsText" dxfId="4887" priority="1822" operator="containsText" text="Completed or fully on track">
      <formula>NOT(ISERROR(SEARCH("Completed or fully on track",H32)))</formula>
    </cfRule>
    <cfRule type="containsText" dxfId="4886" priority="1823" operator="containsText" text="On track with minor barriers to completion">
      <formula>NOT(ISERROR(SEARCH("On track with minor barriers to completion",H32)))</formula>
    </cfRule>
    <cfRule type="containsText" dxfId="4885" priority="1824" operator="containsText" text="Significant barriers to completion">
      <formula>NOT(ISERROR(SEARCH("Significant barriers to completion",H32)))</formula>
    </cfRule>
  </conditionalFormatting>
  <conditionalFormatting sqref="H32">
    <cfRule type="containsText" dxfId="4884" priority="1819" operator="containsText" text="Completed or fully on track">
      <formula>NOT(ISERROR(SEARCH("Completed or fully on track",H32)))</formula>
    </cfRule>
    <cfRule type="containsText" dxfId="4883" priority="1820" operator="containsText" text="On track with minor barriers to completion">
      <formula>NOT(ISERROR(SEARCH("On track with minor barriers to completion",H32)))</formula>
    </cfRule>
    <cfRule type="containsText" dxfId="4882" priority="1821" operator="containsText" text="Significant barriers to completion">
      <formula>NOT(ISERROR(SEARCH("Significant barriers to completion",H32)))</formula>
    </cfRule>
  </conditionalFormatting>
  <conditionalFormatting sqref="H32">
    <cfRule type="containsText" dxfId="4881" priority="1818" operator="containsText" text="Issues to overcome/expected to complete">
      <formula>NOT(ISERROR(SEARCH("Issues to overcome/expected to complete",H32)))</formula>
    </cfRule>
  </conditionalFormatting>
  <conditionalFormatting sqref="I32">
    <cfRule type="containsText" dxfId="4880" priority="1815" operator="containsText" text="Completed or fully on track">
      <formula>NOT(ISERROR(SEARCH("Completed or fully on track",I32)))</formula>
    </cfRule>
    <cfRule type="containsText" dxfId="4879" priority="1816" operator="containsText" text="On track with minor barriers to completion">
      <formula>NOT(ISERROR(SEARCH("On track with minor barriers to completion",I32)))</formula>
    </cfRule>
    <cfRule type="containsText" dxfId="4878" priority="1817" operator="containsText" text="Significant barriers to completion">
      <formula>NOT(ISERROR(SEARCH("Significant barriers to completion",I32)))</formula>
    </cfRule>
  </conditionalFormatting>
  <conditionalFormatting sqref="I32">
    <cfRule type="containsText" dxfId="4877" priority="1812" operator="containsText" text="Completed or fully on track">
      <formula>NOT(ISERROR(SEARCH("Completed or fully on track",I32)))</formula>
    </cfRule>
    <cfRule type="containsText" dxfId="4876" priority="1813" operator="containsText" text="On track with minor barriers to completion">
      <formula>NOT(ISERROR(SEARCH("On track with minor barriers to completion",I32)))</formula>
    </cfRule>
    <cfRule type="containsText" dxfId="4875" priority="1814" operator="containsText" text="Significant barriers to completion">
      <formula>NOT(ISERROR(SEARCH("Significant barriers to completion",I32)))</formula>
    </cfRule>
  </conditionalFormatting>
  <conditionalFormatting sqref="I32">
    <cfRule type="containsText" dxfId="4874" priority="1811" operator="containsText" text="Issues to overcome/expected to complete">
      <formula>NOT(ISERROR(SEARCH("Issues to overcome/expected to complete",I32)))</formula>
    </cfRule>
  </conditionalFormatting>
  <conditionalFormatting sqref="J32">
    <cfRule type="containsText" dxfId="4873" priority="1808" operator="containsText" text="Completed or fully on track">
      <formula>NOT(ISERROR(SEARCH("Completed or fully on track",J32)))</formula>
    </cfRule>
    <cfRule type="containsText" dxfId="4872" priority="1809" operator="containsText" text="On track with minor barriers to completion">
      <formula>NOT(ISERROR(SEARCH("On track with minor barriers to completion",J32)))</formula>
    </cfRule>
    <cfRule type="containsText" dxfId="4871" priority="1810" operator="containsText" text="Significant barriers to completion">
      <formula>NOT(ISERROR(SEARCH("Significant barriers to completion",J32)))</formula>
    </cfRule>
  </conditionalFormatting>
  <conditionalFormatting sqref="J32">
    <cfRule type="containsText" dxfId="4870" priority="1805" operator="containsText" text="Completed or fully on track">
      <formula>NOT(ISERROR(SEARCH("Completed or fully on track",J32)))</formula>
    </cfRule>
    <cfRule type="containsText" dxfId="4869" priority="1806" operator="containsText" text="On track with minor barriers to completion">
      <formula>NOT(ISERROR(SEARCH("On track with minor barriers to completion",J32)))</formula>
    </cfRule>
    <cfRule type="containsText" dxfId="4868" priority="1807" operator="containsText" text="Significant barriers to completion">
      <formula>NOT(ISERROR(SEARCH("Significant barriers to completion",J32)))</formula>
    </cfRule>
  </conditionalFormatting>
  <conditionalFormatting sqref="J32">
    <cfRule type="containsText" dxfId="4867" priority="1804" operator="containsText" text="Issues to overcome/expected to complete">
      <formula>NOT(ISERROR(SEARCH("Issues to overcome/expected to complete",J32)))</formula>
    </cfRule>
  </conditionalFormatting>
  <conditionalFormatting sqref="K32">
    <cfRule type="containsText" dxfId="4866" priority="1801" operator="containsText" text="Completed or fully on track">
      <formula>NOT(ISERROR(SEARCH("Completed or fully on track",K32)))</formula>
    </cfRule>
    <cfRule type="containsText" dxfId="4865" priority="1802" operator="containsText" text="On track with minor barriers to completion">
      <formula>NOT(ISERROR(SEARCH("On track with minor barriers to completion",K32)))</formula>
    </cfRule>
    <cfRule type="containsText" dxfId="4864" priority="1803" operator="containsText" text="Significant barriers to completion">
      <formula>NOT(ISERROR(SEARCH("Significant barriers to completion",K32)))</formula>
    </cfRule>
  </conditionalFormatting>
  <conditionalFormatting sqref="K32">
    <cfRule type="containsText" dxfId="4863" priority="1798" operator="containsText" text="Completed or fully on track">
      <formula>NOT(ISERROR(SEARCH("Completed or fully on track",K32)))</formula>
    </cfRule>
    <cfRule type="containsText" dxfId="4862" priority="1799" operator="containsText" text="On track with minor barriers to completion">
      <formula>NOT(ISERROR(SEARCH("On track with minor barriers to completion",K32)))</formula>
    </cfRule>
    <cfRule type="containsText" dxfId="4861" priority="1800" operator="containsText" text="Significant barriers to completion">
      <formula>NOT(ISERROR(SEARCH("Significant barriers to completion",K32)))</formula>
    </cfRule>
  </conditionalFormatting>
  <conditionalFormatting sqref="K32">
    <cfRule type="containsText" dxfId="4860" priority="1797" operator="containsText" text="Issues to overcome/expected to complete">
      <formula>NOT(ISERROR(SEARCH("Issues to overcome/expected to complete",K32)))</formula>
    </cfRule>
  </conditionalFormatting>
  <conditionalFormatting sqref="L32">
    <cfRule type="containsText" dxfId="4859" priority="1794" operator="containsText" text="Completed or fully on track">
      <formula>NOT(ISERROR(SEARCH("Completed or fully on track",L32)))</formula>
    </cfRule>
    <cfRule type="containsText" dxfId="4858" priority="1795" operator="containsText" text="On track with minor barriers to completion">
      <formula>NOT(ISERROR(SEARCH("On track with minor barriers to completion",L32)))</formula>
    </cfRule>
    <cfRule type="containsText" dxfId="4857" priority="1796" operator="containsText" text="Significant barriers to completion">
      <formula>NOT(ISERROR(SEARCH("Significant barriers to completion",L32)))</formula>
    </cfRule>
  </conditionalFormatting>
  <conditionalFormatting sqref="L32">
    <cfRule type="containsText" dxfId="4856" priority="1791" operator="containsText" text="Completed or fully on track">
      <formula>NOT(ISERROR(SEARCH("Completed or fully on track",L32)))</formula>
    </cfRule>
    <cfRule type="containsText" dxfId="4855" priority="1792" operator="containsText" text="On track with minor barriers to completion">
      <formula>NOT(ISERROR(SEARCH("On track with minor barriers to completion",L32)))</formula>
    </cfRule>
    <cfRule type="containsText" dxfId="4854" priority="1793" operator="containsText" text="Significant barriers to completion">
      <formula>NOT(ISERROR(SEARCH("Significant barriers to completion",L32)))</formula>
    </cfRule>
  </conditionalFormatting>
  <conditionalFormatting sqref="L32">
    <cfRule type="containsText" dxfId="4853" priority="1790" operator="containsText" text="Issues to overcome/expected to complete">
      <formula>NOT(ISERROR(SEARCH("Issues to overcome/expected to complete",L32)))</formula>
    </cfRule>
  </conditionalFormatting>
  <conditionalFormatting sqref="M32">
    <cfRule type="containsText" dxfId="4852" priority="1787" operator="containsText" text="Completed or fully on track">
      <formula>NOT(ISERROR(SEARCH("Completed or fully on track",M32)))</formula>
    </cfRule>
    <cfRule type="containsText" dxfId="4851" priority="1788" operator="containsText" text="On track with minor barriers to completion">
      <formula>NOT(ISERROR(SEARCH("On track with minor barriers to completion",M32)))</formula>
    </cfRule>
    <cfRule type="containsText" dxfId="4850" priority="1789" operator="containsText" text="Significant barriers to completion">
      <formula>NOT(ISERROR(SEARCH("Significant barriers to completion",M32)))</formula>
    </cfRule>
  </conditionalFormatting>
  <conditionalFormatting sqref="M32">
    <cfRule type="containsText" dxfId="4849" priority="1784" operator="containsText" text="Completed or fully on track">
      <formula>NOT(ISERROR(SEARCH("Completed or fully on track",M32)))</formula>
    </cfRule>
    <cfRule type="containsText" dxfId="4848" priority="1785" operator="containsText" text="On track with minor barriers to completion">
      <formula>NOT(ISERROR(SEARCH("On track with minor barriers to completion",M32)))</formula>
    </cfRule>
    <cfRule type="containsText" dxfId="4847" priority="1786" operator="containsText" text="Significant barriers to completion">
      <formula>NOT(ISERROR(SEARCH("Significant barriers to completion",M32)))</formula>
    </cfRule>
  </conditionalFormatting>
  <conditionalFormatting sqref="M32">
    <cfRule type="containsText" dxfId="4846" priority="1783" operator="containsText" text="Issues to overcome/expected to complete">
      <formula>NOT(ISERROR(SEARCH("Issues to overcome/expected to complete",M32)))</formula>
    </cfRule>
  </conditionalFormatting>
  <conditionalFormatting sqref="N32">
    <cfRule type="containsText" dxfId="4845" priority="1780" operator="containsText" text="Completed or fully on track">
      <formula>NOT(ISERROR(SEARCH("Completed or fully on track",N32)))</formula>
    </cfRule>
    <cfRule type="containsText" dxfId="4844" priority="1781" operator="containsText" text="On track with minor barriers to completion">
      <formula>NOT(ISERROR(SEARCH("On track with minor barriers to completion",N32)))</formula>
    </cfRule>
    <cfRule type="containsText" dxfId="4843" priority="1782" operator="containsText" text="Significant barriers to completion">
      <formula>NOT(ISERROR(SEARCH("Significant barriers to completion",N32)))</formula>
    </cfRule>
  </conditionalFormatting>
  <conditionalFormatting sqref="N32">
    <cfRule type="containsText" dxfId="4842" priority="1777" operator="containsText" text="Completed or fully on track">
      <formula>NOT(ISERROR(SEARCH("Completed or fully on track",N32)))</formula>
    </cfRule>
    <cfRule type="containsText" dxfId="4841" priority="1778" operator="containsText" text="On track with minor barriers to completion">
      <formula>NOT(ISERROR(SEARCH("On track with minor barriers to completion",N32)))</formula>
    </cfRule>
    <cfRule type="containsText" dxfId="4840" priority="1779" operator="containsText" text="Significant barriers to completion">
      <formula>NOT(ISERROR(SEARCH("Significant barriers to completion",N32)))</formula>
    </cfRule>
  </conditionalFormatting>
  <conditionalFormatting sqref="N32">
    <cfRule type="containsText" dxfId="4839" priority="1776" operator="containsText" text="Issues to overcome/expected to complete">
      <formula>NOT(ISERROR(SEARCH("Issues to overcome/expected to complete",N32)))</formula>
    </cfRule>
  </conditionalFormatting>
  <conditionalFormatting sqref="P32">
    <cfRule type="containsText" dxfId="4838" priority="1773" operator="containsText" text="Completed or fully on track">
      <formula>NOT(ISERROR(SEARCH("Completed or fully on track",P32)))</formula>
    </cfRule>
    <cfRule type="containsText" dxfId="4837" priority="1774" operator="containsText" text="On track with minor barriers to completion">
      <formula>NOT(ISERROR(SEARCH("On track with minor barriers to completion",P32)))</formula>
    </cfRule>
    <cfRule type="containsText" dxfId="4836" priority="1775" operator="containsText" text="Significant barriers to completion">
      <formula>NOT(ISERROR(SEARCH("Significant barriers to completion",P32)))</formula>
    </cfRule>
  </conditionalFormatting>
  <conditionalFormatting sqref="P32">
    <cfRule type="containsText" dxfId="4835" priority="1770" operator="containsText" text="Completed or fully on track">
      <formula>NOT(ISERROR(SEARCH("Completed or fully on track",P32)))</formula>
    </cfRule>
    <cfRule type="containsText" dxfId="4834" priority="1771" operator="containsText" text="On track with minor barriers to completion">
      <formula>NOT(ISERROR(SEARCH("On track with minor barriers to completion",P32)))</formula>
    </cfRule>
    <cfRule type="containsText" dxfId="4833" priority="1772" operator="containsText" text="Significant barriers to completion">
      <formula>NOT(ISERROR(SEARCH("Significant barriers to completion",P32)))</formula>
    </cfRule>
  </conditionalFormatting>
  <conditionalFormatting sqref="P32">
    <cfRule type="containsText" dxfId="4832" priority="1769" operator="containsText" text="Issues to overcome/expected to complete">
      <formula>NOT(ISERROR(SEARCH("Issues to overcome/expected to complete",P32)))</formula>
    </cfRule>
  </conditionalFormatting>
  <conditionalFormatting sqref="Q32">
    <cfRule type="containsText" dxfId="4831" priority="1766" operator="containsText" text="Completed or fully on track">
      <formula>NOT(ISERROR(SEARCH("Completed or fully on track",Q32)))</formula>
    </cfRule>
    <cfRule type="containsText" dxfId="4830" priority="1767" operator="containsText" text="On track with minor barriers to completion">
      <formula>NOT(ISERROR(SEARCH("On track with minor barriers to completion",Q32)))</formula>
    </cfRule>
    <cfRule type="containsText" dxfId="4829" priority="1768" operator="containsText" text="Significant barriers to completion">
      <formula>NOT(ISERROR(SEARCH("Significant barriers to completion",Q32)))</formula>
    </cfRule>
  </conditionalFormatting>
  <conditionalFormatting sqref="R32">
    <cfRule type="containsText" dxfId="4828" priority="1759" operator="containsText" text="Completed or fully on track">
      <formula>NOT(ISERROR(SEARCH("Completed or fully on track",R32)))</formula>
    </cfRule>
    <cfRule type="containsText" dxfId="4827" priority="1760" operator="containsText" text="On track with minor barriers to completion">
      <formula>NOT(ISERROR(SEARCH("On track with minor barriers to completion",R32)))</formula>
    </cfRule>
    <cfRule type="containsText" dxfId="4826" priority="1761" operator="containsText" text="Significant barriers to completion">
      <formula>NOT(ISERROR(SEARCH("Significant barriers to completion",R32)))</formula>
    </cfRule>
  </conditionalFormatting>
  <conditionalFormatting sqref="R32">
    <cfRule type="containsText" dxfId="4825" priority="1756" operator="containsText" text="Completed or fully on track">
      <formula>NOT(ISERROR(SEARCH("Completed or fully on track",R32)))</formula>
    </cfRule>
    <cfRule type="containsText" dxfId="4824" priority="1757" operator="containsText" text="On track with minor barriers to completion">
      <formula>NOT(ISERROR(SEARCH("On track with minor barriers to completion",R32)))</formula>
    </cfRule>
    <cfRule type="containsText" dxfId="4823" priority="1758" operator="containsText" text="Significant barriers to completion">
      <formula>NOT(ISERROR(SEARCH("Significant barriers to completion",R32)))</formula>
    </cfRule>
  </conditionalFormatting>
  <conditionalFormatting sqref="R32">
    <cfRule type="containsText" dxfId="4822" priority="1755" operator="containsText" text="Issues to overcome/expected to complete">
      <formula>NOT(ISERROR(SEARCH("Issues to overcome/expected to complete",R32)))</formula>
    </cfRule>
  </conditionalFormatting>
  <conditionalFormatting sqref="T32">
    <cfRule type="containsText" dxfId="4821" priority="1745" operator="containsText" text="Completed or fully on track">
      <formula>NOT(ISERROR(SEARCH("Completed or fully on track",T32)))</formula>
    </cfRule>
    <cfRule type="containsText" dxfId="4820" priority="1746" operator="containsText" text="On track with minor barriers to completion">
      <formula>NOT(ISERROR(SEARCH("On track with minor barriers to completion",T32)))</formula>
    </cfRule>
    <cfRule type="containsText" dxfId="4819" priority="1747" operator="containsText" text="Significant barriers to completion">
      <formula>NOT(ISERROR(SEARCH("Significant barriers to completion",T32)))</formula>
    </cfRule>
  </conditionalFormatting>
  <conditionalFormatting sqref="T32">
    <cfRule type="containsText" dxfId="4818" priority="1742" operator="containsText" text="Completed or fully on track">
      <formula>NOT(ISERROR(SEARCH("Completed or fully on track",T32)))</formula>
    </cfRule>
    <cfRule type="containsText" dxfId="4817" priority="1743" operator="containsText" text="On track with minor barriers to completion">
      <formula>NOT(ISERROR(SEARCH("On track with minor barriers to completion",T32)))</formula>
    </cfRule>
    <cfRule type="containsText" dxfId="4816" priority="1744" operator="containsText" text="Significant barriers to completion">
      <formula>NOT(ISERROR(SEARCH("Significant barriers to completion",T32)))</formula>
    </cfRule>
  </conditionalFormatting>
  <conditionalFormatting sqref="T32">
    <cfRule type="containsText" dxfId="4815" priority="1741" operator="containsText" text="Issues to overcome/expected to complete">
      <formula>NOT(ISERROR(SEARCH("Issues to overcome/expected to complete",T32)))</formula>
    </cfRule>
  </conditionalFormatting>
  <conditionalFormatting sqref="U32">
    <cfRule type="containsText" dxfId="4814" priority="1738" operator="containsText" text="Completed or fully on track">
      <formula>NOT(ISERROR(SEARCH("Completed or fully on track",U32)))</formula>
    </cfRule>
    <cfRule type="containsText" dxfId="4813" priority="1739" operator="containsText" text="On track with minor barriers to completion">
      <formula>NOT(ISERROR(SEARCH("On track with minor barriers to completion",U32)))</formula>
    </cfRule>
    <cfRule type="containsText" dxfId="4812" priority="1740" operator="containsText" text="Significant barriers to completion">
      <formula>NOT(ISERROR(SEARCH("Significant barriers to completion",U32)))</formula>
    </cfRule>
  </conditionalFormatting>
  <conditionalFormatting sqref="U32">
    <cfRule type="containsText" dxfId="4811" priority="1735" operator="containsText" text="Completed or fully on track">
      <formula>NOT(ISERROR(SEARCH("Completed or fully on track",U32)))</formula>
    </cfRule>
    <cfRule type="containsText" dxfId="4810" priority="1736" operator="containsText" text="On track with minor barriers to completion">
      <formula>NOT(ISERROR(SEARCH("On track with minor barriers to completion",U32)))</formula>
    </cfRule>
    <cfRule type="containsText" dxfId="4809" priority="1737" operator="containsText" text="Significant barriers to completion">
      <formula>NOT(ISERROR(SEARCH("Significant barriers to completion",U32)))</formula>
    </cfRule>
  </conditionalFormatting>
  <conditionalFormatting sqref="U32">
    <cfRule type="containsText" dxfId="4808" priority="1734" operator="containsText" text="Issues to overcome/expected to complete">
      <formula>NOT(ISERROR(SEARCH("Issues to overcome/expected to complete",U32)))</formula>
    </cfRule>
  </conditionalFormatting>
  <conditionalFormatting sqref="V32">
    <cfRule type="containsText" dxfId="4807" priority="1731" operator="containsText" text="Completed or fully on track">
      <formula>NOT(ISERROR(SEARCH("Completed or fully on track",V32)))</formula>
    </cfRule>
    <cfRule type="containsText" dxfId="4806" priority="1732" operator="containsText" text="On track with minor barriers to completion">
      <formula>NOT(ISERROR(SEARCH("On track with minor barriers to completion",V32)))</formula>
    </cfRule>
    <cfRule type="containsText" dxfId="4805" priority="1733" operator="containsText" text="Significant barriers to completion">
      <formula>NOT(ISERROR(SEARCH("Significant barriers to completion",V32)))</formula>
    </cfRule>
  </conditionalFormatting>
  <conditionalFormatting sqref="V32">
    <cfRule type="containsText" dxfId="4804" priority="1728" operator="containsText" text="Completed or fully on track">
      <formula>NOT(ISERROR(SEARCH("Completed or fully on track",V32)))</formula>
    </cfRule>
    <cfRule type="containsText" dxfId="4803" priority="1729" operator="containsText" text="On track with minor barriers to completion">
      <formula>NOT(ISERROR(SEARCH("On track with minor barriers to completion",V32)))</formula>
    </cfRule>
    <cfRule type="containsText" dxfId="4802" priority="1730" operator="containsText" text="Significant barriers to completion">
      <formula>NOT(ISERROR(SEARCH("Significant barriers to completion",V32)))</formula>
    </cfRule>
  </conditionalFormatting>
  <conditionalFormatting sqref="V32">
    <cfRule type="containsText" dxfId="4801" priority="1727" operator="containsText" text="Issues to overcome/expected to complete">
      <formula>NOT(ISERROR(SEARCH("Issues to overcome/expected to complete",V32)))</formula>
    </cfRule>
  </conditionalFormatting>
  <conditionalFormatting sqref="W32">
    <cfRule type="containsText" dxfId="4800" priority="1724" operator="containsText" text="Completed or fully on track">
      <formula>NOT(ISERROR(SEARCH("Completed or fully on track",W32)))</formula>
    </cfRule>
    <cfRule type="containsText" dxfId="4799" priority="1725" operator="containsText" text="On track with minor barriers to completion">
      <formula>NOT(ISERROR(SEARCH("On track with minor barriers to completion",W32)))</formula>
    </cfRule>
    <cfRule type="containsText" dxfId="4798" priority="1726" operator="containsText" text="Significant barriers to completion">
      <formula>NOT(ISERROR(SEARCH("Significant barriers to completion",W32)))</formula>
    </cfRule>
  </conditionalFormatting>
  <conditionalFormatting sqref="W32">
    <cfRule type="containsText" dxfId="4797" priority="1721" operator="containsText" text="Completed or fully on track">
      <formula>NOT(ISERROR(SEARCH("Completed or fully on track",W32)))</formula>
    </cfRule>
    <cfRule type="containsText" dxfId="4796" priority="1722" operator="containsText" text="On track with minor barriers to completion">
      <formula>NOT(ISERROR(SEARCH("On track with minor barriers to completion",W32)))</formula>
    </cfRule>
    <cfRule type="containsText" dxfId="4795" priority="1723" operator="containsText" text="Significant barriers to completion">
      <formula>NOT(ISERROR(SEARCH("Significant barriers to completion",W32)))</formula>
    </cfRule>
  </conditionalFormatting>
  <conditionalFormatting sqref="W32">
    <cfRule type="containsText" dxfId="4794" priority="1720" operator="containsText" text="Issues to overcome/expected to complete">
      <formula>NOT(ISERROR(SEARCH("Issues to overcome/expected to complete",W32)))</formula>
    </cfRule>
  </conditionalFormatting>
  <conditionalFormatting sqref="X32">
    <cfRule type="containsText" dxfId="4793" priority="1717" operator="containsText" text="Completed or fully on track">
      <formula>NOT(ISERROR(SEARCH("Completed or fully on track",X32)))</formula>
    </cfRule>
    <cfRule type="containsText" dxfId="4792" priority="1718" operator="containsText" text="On track with minor barriers to completion">
      <formula>NOT(ISERROR(SEARCH("On track with minor barriers to completion",X32)))</formula>
    </cfRule>
    <cfRule type="containsText" dxfId="4791" priority="1719" operator="containsText" text="Significant barriers to completion">
      <formula>NOT(ISERROR(SEARCH("Significant barriers to completion",X32)))</formula>
    </cfRule>
  </conditionalFormatting>
  <conditionalFormatting sqref="X32">
    <cfRule type="containsText" dxfId="4790" priority="1714" operator="containsText" text="Completed or fully on track">
      <formula>NOT(ISERROR(SEARCH("Completed or fully on track",X32)))</formula>
    </cfRule>
    <cfRule type="containsText" dxfId="4789" priority="1715" operator="containsText" text="On track with minor barriers to completion">
      <formula>NOT(ISERROR(SEARCH("On track with minor barriers to completion",X32)))</formula>
    </cfRule>
    <cfRule type="containsText" dxfId="4788" priority="1716" operator="containsText" text="Significant barriers to completion">
      <formula>NOT(ISERROR(SEARCH("Significant barriers to completion",X32)))</formula>
    </cfRule>
  </conditionalFormatting>
  <conditionalFormatting sqref="X32">
    <cfRule type="containsText" dxfId="4787" priority="1713" operator="containsText" text="Issues to overcome/expected to complete">
      <formula>NOT(ISERROR(SEARCH("Issues to overcome/expected to complete",X32)))</formula>
    </cfRule>
  </conditionalFormatting>
  <conditionalFormatting sqref="Y32">
    <cfRule type="containsText" dxfId="4786" priority="1710" operator="containsText" text="Completed or fully on track">
      <formula>NOT(ISERROR(SEARCH("Completed or fully on track",Y32)))</formula>
    </cfRule>
    <cfRule type="containsText" dxfId="4785" priority="1711" operator="containsText" text="On track with minor barriers to completion">
      <formula>NOT(ISERROR(SEARCH("On track with minor barriers to completion",Y32)))</formula>
    </cfRule>
    <cfRule type="containsText" dxfId="4784" priority="1712" operator="containsText" text="Significant barriers to completion">
      <formula>NOT(ISERROR(SEARCH("Significant barriers to completion",Y32)))</formula>
    </cfRule>
  </conditionalFormatting>
  <conditionalFormatting sqref="Y32">
    <cfRule type="containsText" dxfId="4783" priority="1707" operator="containsText" text="Completed or fully on track">
      <formula>NOT(ISERROR(SEARCH("Completed or fully on track",Y32)))</formula>
    </cfRule>
    <cfRule type="containsText" dxfId="4782" priority="1708" operator="containsText" text="On track with minor barriers to completion">
      <formula>NOT(ISERROR(SEARCH("On track with minor barriers to completion",Y32)))</formula>
    </cfRule>
    <cfRule type="containsText" dxfId="4781" priority="1709" operator="containsText" text="Significant barriers to completion">
      <formula>NOT(ISERROR(SEARCH("Significant barriers to completion",Y32)))</formula>
    </cfRule>
  </conditionalFormatting>
  <conditionalFormatting sqref="Y32">
    <cfRule type="containsText" dxfId="4780" priority="1706" operator="containsText" text="Issues to overcome/expected to complete">
      <formula>NOT(ISERROR(SEARCH("Issues to overcome/expected to complete",Y32)))</formula>
    </cfRule>
  </conditionalFormatting>
  <conditionalFormatting sqref="Z32">
    <cfRule type="containsText" dxfId="4779" priority="1703" operator="containsText" text="Completed or fully on track">
      <formula>NOT(ISERROR(SEARCH("Completed or fully on track",Z32)))</formula>
    </cfRule>
    <cfRule type="containsText" dxfId="4778" priority="1704" operator="containsText" text="On track with minor barriers to completion">
      <formula>NOT(ISERROR(SEARCH("On track with minor barriers to completion",Z32)))</formula>
    </cfRule>
    <cfRule type="containsText" dxfId="4777" priority="1705" operator="containsText" text="Significant barriers to completion">
      <formula>NOT(ISERROR(SEARCH("Significant barriers to completion",Z32)))</formula>
    </cfRule>
  </conditionalFormatting>
  <conditionalFormatting sqref="Z32">
    <cfRule type="containsText" dxfId="4776" priority="1700" operator="containsText" text="Completed or fully on track">
      <formula>NOT(ISERROR(SEARCH("Completed or fully on track",Z32)))</formula>
    </cfRule>
    <cfRule type="containsText" dxfId="4775" priority="1701" operator="containsText" text="On track with minor barriers to completion">
      <formula>NOT(ISERROR(SEARCH("On track with minor barriers to completion",Z32)))</formula>
    </cfRule>
    <cfRule type="containsText" dxfId="4774" priority="1702" operator="containsText" text="Significant barriers to completion">
      <formula>NOT(ISERROR(SEARCH("Significant barriers to completion",Z32)))</formula>
    </cfRule>
  </conditionalFormatting>
  <conditionalFormatting sqref="Z32">
    <cfRule type="containsText" dxfId="4773" priority="1699" operator="containsText" text="Issues to overcome/expected to complete">
      <formula>NOT(ISERROR(SEARCH("Issues to overcome/expected to complete",Z32)))</formula>
    </cfRule>
  </conditionalFormatting>
  <conditionalFormatting sqref="AA32">
    <cfRule type="containsText" dxfId="4772" priority="1696" operator="containsText" text="Completed or fully on track">
      <formula>NOT(ISERROR(SEARCH("Completed or fully on track",AA32)))</formula>
    </cfRule>
    <cfRule type="containsText" dxfId="4771" priority="1697" operator="containsText" text="On track with minor barriers to completion">
      <formula>NOT(ISERROR(SEARCH("On track with minor barriers to completion",AA32)))</formula>
    </cfRule>
    <cfRule type="containsText" dxfId="4770" priority="1698" operator="containsText" text="Significant barriers to completion">
      <formula>NOT(ISERROR(SEARCH("Significant barriers to completion",AA32)))</formula>
    </cfRule>
  </conditionalFormatting>
  <conditionalFormatting sqref="AA32">
    <cfRule type="containsText" dxfId="4769" priority="1693" operator="containsText" text="Completed or fully on track">
      <formula>NOT(ISERROR(SEARCH("Completed or fully on track",AA32)))</formula>
    </cfRule>
    <cfRule type="containsText" dxfId="4768" priority="1694" operator="containsText" text="On track with minor barriers to completion">
      <formula>NOT(ISERROR(SEARCH("On track with minor barriers to completion",AA32)))</formula>
    </cfRule>
    <cfRule type="containsText" dxfId="4767" priority="1695" operator="containsText" text="Significant barriers to completion">
      <formula>NOT(ISERROR(SEARCH("Significant barriers to completion",AA32)))</formula>
    </cfRule>
  </conditionalFormatting>
  <conditionalFormatting sqref="AA32">
    <cfRule type="containsText" dxfId="4766" priority="1692" operator="containsText" text="Issues to overcome/expected to complete">
      <formula>NOT(ISERROR(SEARCH("Issues to overcome/expected to complete",AA32)))</formula>
    </cfRule>
  </conditionalFormatting>
  <conditionalFormatting sqref="AB19">
    <cfRule type="containsText" dxfId="4765" priority="1682" operator="containsText" text="Completed or fully on track">
      <formula>NOT(ISERROR(SEARCH("Completed or fully on track",AB19)))</formula>
    </cfRule>
    <cfRule type="containsText" dxfId="4764" priority="1683" operator="containsText" text="Issues to overcome/expected to complete">
      <formula>NOT(ISERROR(SEARCH("Issues to overcome/expected to complete",AB19)))</formula>
    </cfRule>
    <cfRule type="containsText" dxfId="4763" priority="1684" operator="containsText" text="Significant barriers to completion">
      <formula>NOT(ISERROR(SEARCH("Significant barriers to completion",AB19)))</formula>
    </cfRule>
  </conditionalFormatting>
  <conditionalFormatting sqref="AB20">
    <cfRule type="containsText" dxfId="4762" priority="1679" operator="containsText" text="Completed or fully on track">
      <formula>NOT(ISERROR(SEARCH("Completed or fully on track",AB20)))</formula>
    </cfRule>
    <cfRule type="containsText" dxfId="4761" priority="1680" operator="containsText" text="Issues to overcome/expected to complete">
      <formula>NOT(ISERROR(SEARCH("Issues to overcome/expected to complete",AB20)))</formula>
    </cfRule>
    <cfRule type="containsText" dxfId="4760" priority="1681" operator="containsText" text="Significant barriers to completion">
      <formula>NOT(ISERROR(SEARCH("Significant barriers to completion",AB20)))</formula>
    </cfRule>
  </conditionalFormatting>
  <conditionalFormatting sqref="H36">
    <cfRule type="containsText" dxfId="4759" priority="1592" operator="containsText" text="Completed or fully on track">
      <formula>NOT(ISERROR(SEARCH("Completed or fully on track",H36)))</formula>
    </cfRule>
    <cfRule type="containsText" dxfId="4758" priority="1593" operator="containsText" text="Issues to overcome/expected to complete">
      <formula>NOT(ISERROR(SEARCH("Issues to overcome/expected to complete",H36)))</formula>
    </cfRule>
    <cfRule type="containsText" dxfId="4757" priority="1594" operator="containsText" text="Significant barriers to completion">
      <formula>NOT(ISERROR(SEARCH("Significant barriers to completion",H36)))</formula>
    </cfRule>
  </conditionalFormatting>
  <conditionalFormatting sqref="I36">
    <cfRule type="containsText" dxfId="4756" priority="1589" operator="containsText" text="Completed or fully on track">
      <formula>NOT(ISERROR(SEARCH("Completed or fully on track",I36)))</formula>
    </cfRule>
    <cfRule type="containsText" dxfId="4755" priority="1590" operator="containsText" text="Issues to overcome/expected to complete">
      <formula>NOT(ISERROR(SEARCH("Issues to overcome/expected to complete",I36)))</formula>
    </cfRule>
    <cfRule type="containsText" dxfId="4754" priority="1591" operator="containsText" text="Significant barriers to completion">
      <formula>NOT(ISERROR(SEARCH("Significant barriers to completion",I36)))</formula>
    </cfRule>
  </conditionalFormatting>
  <conditionalFormatting sqref="J36">
    <cfRule type="containsText" dxfId="4753" priority="1586" operator="containsText" text="Completed or fully on track">
      <formula>NOT(ISERROR(SEARCH("Completed or fully on track",J36)))</formula>
    </cfRule>
    <cfRule type="containsText" dxfId="4752" priority="1587" operator="containsText" text="Issues to overcome/expected to complete">
      <formula>NOT(ISERROR(SEARCH("Issues to overcome/expected to complete",J36)))</formula>
    </cfRule>
    <cfRule type="containsText" dxfId="4751" priority="1588" operator="containsText" text="Significant barriers to completion">
      <formula>NOT(ISERROR(SEARCH("Significant barriers to completion",J36)))</formula>
    </cfRule>
  </conditionalFormatting>
  <conditionalFormatting sqref="K36">
    <cfRule type="containsText" dxfId="4750" priority="1583" operator="containsText" text="Completed or fully on track">
      <formula>NOT(ISERROR(SEARCH("Completed or fully on track",K36)))</formula>
    </cfRule>
    <cfRule type="containsText" dxfId="4749" priority="1584" operator="containsText" text="Issues to overcome/expected to complete">
      <formula>NOT(ISERROR(SEARCH("Issues to overcome/expected to complete",K36)))</formula>
    </cfRule>
    <cfRule type="containsText" dxfId="4748" priority="1585" operator="containsText" text="Significant barriers to completion">
      <formula>NOT(ISERROR(SEARCH("Significant barriers to completion",K36)))</formula>
    </cfRule>
  </conditionalFormatting>
  <conditionalFormatting sqref="L36">
    <cfRule type="containsText" dxfId="4747" priority="1580" operator="containsText" text="Completed or fully on track">
      <formula>NOT(ISERROR(SEARCH("Completed or fully on track",L36)))</formula>
    </cfRule>
    <cfRule type="containsText" dxfId="4746" priority="1581" operator="containsText" text="Issues to overcome/expected to complete">
      <formula>NOT(ISERROR(SEARCH("Issues to overcome/expected to complete",L36)))</formula>
    </cfRule>
    <cfRule type="containsText" dxfId="4745" priority="1582" operator="containsText" text="Significant barriers to completion">
      <formula>NOT(ISERROR(SEARCH("Significant barriers to completion",L36)))</formula>
    </cfRule>
  </conditionalFormatting>
  <conditionalFormatting sqref="M36">
    <cfRule type="containsText" dxfId="4744" priority="1577" operator="containsText" text="Completed or fully on track">
      <formula>NOT(ISERROR(SEARCH("Completed or fully on track",M36)))</formula>
    </cfRule>
    <cfRule type="containsText" dxfId="4743" priority="1578" operator="containsText" text="Issues to overcome/expected to complete">
      <formula>NOT(ISERROR(SEARCH("Issues to overcome/expected to complete",M36)))</formula>
    </cfRule>
    <cfRule type="containsText" dxfId="4742" priority="1579" operator="containsText" text="Significant barriers to completion">
      <formula>NOT(ISERROR(SEARCH("Significant barriers to completion",M36)))</formula>
    </cfRule>
  </conditionalFormatting>
  <conditionalFormatting sqref="N36">
    <cfRule type="containsText" dxfId="4741" priority="1574" operator="containsText" text="Completed or fully on track">
      <formula>NOT(ISERROR(SEARCH("Completed or fully on track",N36)))</formula>
    </cfRule>
    <cfRule type="containsText" dxfId="4740" priority="1575" operator="containsText" text="Issues to overcome/expected to complete">
      <formula>NOT(ISERROR(SEARCH("Issues to overcome/expected to complete",N36)))</formula>
    </cfRule>
    <cfRule type="containsText" dxfId="4739" priority="1576" operator="containsText" text="Significant barriers to completion">
      <formula>NOT(ISERROR(SEARCH("Significant barriers to completion",N36)))</formula>
    </cfRule>
  </conditionalFormatting>
  <conditionalFormatting sqref="P36">
    <cfRule type="containsText" dxfId="4738" priority="1571" operator="containsText" text="Completed or fully on track">
      <formula>NOT(ISERROR(SEARCH("Completed or fully on track",P36)))</formula>
    </cfRule>
    <cfRule type="containsText" dxfId="4737" priority="1572" operator="containsText" text="Issues to overcome/expected to complete">
      <formula>NOT(ISERROR(SEARCH("Issues to overcome/expected to complete",P36)))</formula>
    </cfRule>
    <cfRule type="containsText" dxfId="4736" priority="1573" operator="containsText" text="Significant barriers to completion">
      <formula>NOT(ISERROR(SEARCH("Significant barriers to completion",P36)))</formula>
    </cfRule>
  </conditionalFormatting>
  <conditionalFormatting sqref="Q36">
    <cfRule type="containsText" dxfId="4735" priority="1568" operator="containsText" text="Completed or fully on track">
      <formula>NOT(ISERROR(SEARCH("Completed or fully on track",Q36)))</formula>
    </cfRule>
    <cfRule type="containsText" dxfId="4734" priority="1569" operator="containsText" text="Issues to overcome/expected to complete">
      <formula>NOT(ISERROR(SEARCH("Issues to overcome/expected to complete",Q36)))</formula>
    </cfRule>
    <cfRule type="containsText" dxfId="4733" priority="1570" operator="containsText" text="Significant barriers to completion">
      <formula>NOT(ISERROR(SEARCH("Significant barriers to completion",Q36)))</formula>
    </cfRule>
  </conditionalFormatting>
  <conditionalFormatting sqref="R36">
    <cfRule type="containsText" dxfId="4732" priority="1565" operator="containsText" text="Completed or fully on track">
      <formula>NOT(ISERROR(SEARCH("Completed or fully on track",R36)))</formula>
    </cfRule>
    <cfRule type="containsText" dxfId="4731" priority="1566" operator="containsText" text="Issues to overcome/expected to complete">
      <formula>NOT(ISERROR(SEARCH("Issues to overcome/expected to complete",R36)))</formula>
    </cfRule>
    <cfRule type="containsText" dxfId="4730" priority="1567" operator="containsText" text="Significant barriers to completion">
      <formula>NOT(ISERROR(SEARCH("Significant barriers to completion",R36)))</formula>
    </cfRule>
  </conditionalFormatting>
  <conditionalFormatting sqref="S36">
    <cfRule type="containsText" dxfId="4729" priority="1562" operator="containsText" text="Completed or fully on track">
      <formula>NOT(ISERROR(SEARCH("Completed or fully on track",S36)))</formula>
    </cfRule>
    <cfRule type="containsText" dxfId="4728" priority="1563" operator="containsText" text="Issues to overcome/expected to complete">
      <formula>NOT(ISERROR(SEARCH("Issues to overcome/expected to complete",S36)))</formula>
    </cfRule>
    <cfRule type="containsText" dxfId="4727" priority="1564" operator="containsText" text="Significant barriers to completion">
      <formula>NOT(ISERROR(SEARCH("Significant barriers to completion",S36)))</formula>
    </cfRule>
  </conditionalFormatting>
  <conditionalFormatting sqref="T36">
    <cfRule type="containsText" dxfId="4726" priority="1559" operator="containsText" text="Completed or fully on track">
      <formula>NOT(ISERROR(SEARCH("Completed or fully on track",T36)))</formula>
    </cfRule>
    <cfRule type="containsText" dxfId="4725" priority="1560" operator="containsText" text="Issues to overcome/expected to complete">
      <formula>NOT(ISERROR(SEARCH("Issues to overcome/expected to complete",T36)))</formula>
    </cfRule>
    <cfRule type="containsText" dxfId="4724" priority="1561" operator="containsText" text="Significant barriers to completion">
      <formula>NOT(ISERROR(SEARCH("Significant barriers to completion",T36)))</formula>
    </cfRule>
  </conditionalFormatting>
  <conditionalFormatting sqref="U36">
    <cfRule type="containsText" dxfId="4723" priority="1556" operator="containsText" text="Completed or fully on track">
      <formula>NOT(ISERROR(SEARCH("Completed or fully on track",U36)))</formula>
    </cfRule>
    <cfRule type="containsText" dxfId="4722" priority="1557" operator="containsText" text="Issues to overcome/expected to complete">
      <formula>NOT(ISERROR(SEARCH("Issues to overcome/expected to complete",U36)))</formula>
    </cfRule>
    <cfRule type="containsText" dxfId="4721" priority="1558" operator="containsText" text="Significant barriers to completion">
      <formula>NOT(ISERROR(SEARCH("Significant barriers to completion",U36)))</formula>
    </cfRule>
  </conditionalFormatting>
  <conditionalFormatting sqref="V36">
    <cfRule type="containsText" dxfId="4720" priority="1553" operator="containsText" text="Completed or fully on track">
      <formula>NOT(ISERROR(SEARCH("Completed or fully on track",V36)))</formula>
    </cfRule>
    <cfRule type="containsText" dxfId="4719" priority="1554" operator="containsText" text="Issues to overcome/expected to complete">
      <formula>NOT(ISERROR(SEARCH("Issues to overcome/expected to complete",V36)))</formula>
    </cfRule>
    <cfRule type="containsText" dxfId="4718" priority="1555" operator="containsText" text="Significant barriers to completion">
      <formula>NOT(ISERROR(SEARCH("Significant barriers to completion",V36)))</formula>
    </cfRule>
  </conditionalFormatting>
  <conditionalFormatting sqref="W36">
    <cfRule type="containsText" dxfId="4717" priority="1550" operator="containsText" text="Completed or fully on track">
      <formula>NOT(ISERROR(SEARCH("Completed or fully on track",W36)))</formula>
    </cfRule>
    <cfRule type="containsText" dxfId="4716" priority="1551" operator="containsText" text="Issues to overcome/expected to complete">
      <formula>NOT(ISERROR(SEARCH("Issues to overcome/expected to complete",W36)))</formula>
    </cfRule>
    <cfRule type="containsText" dxfId="4715" priority="1552" operator="containsText" text="Significant barriers to completion">
      <formula>NOT(ISERROR(SEARCH("Significant barriers to completion",W36)))</formula>
    </cfRule>
  </conditionalFormatting>
  <conditionalFormatting sqref="X36">
    <cfRule type="containsText" dxfId="4714" priority="1547" operator="containsText" text="Completed or fully on track">
      <formula>NOT(ISERROR(SEARCH("Completed or fully on track",X36)))</formula>
    </cfRule>
    <cfRule type="containsText" dxfId="4713" priority="1548" operator="containsText" text="Issues to overcome/expected to complete">
      <formula>NOT(ISERROR(SEARCH("Issues to overcome/expected to complete",X36)))</formula>
    </cfRule>
    <cfRule type="containsText" dxfId="4712" priority="1549" operator="containsText" text="Significant barriers to completion">
      <formula>NOT(ISERROR(SEARCH("Significant barriers to completion",X36)))</formula>
    </cfRule>
  </conditionalFormatting>
  <conditionalFormatting sqref="Y36">
    <cfRule type="containsText" dxfId="4711" priority="1544" operator="containsText" text="Completed or fully on track">
      <formula>NOT(ISERROR(SEARCH("Completed or fully on track",Y36)))</formula>
    </cfRule>
    <cfRule type="containsText" dxfId="4710" priority="1545" operator="containsText" text="Issues to overcome/expected to complete">
      <formula>NOT(ISERROR(SEARCH("Issues to overcome/expected to complete",Y36)))</formula>
    </cfRule>
    <cfRule type="containsText" dxfId="4709" priority="1546" operator="containsText" text="Significant barriers to completion">
      <formula>NOT(ISERROR(SEARCH("Significant barriers to completion",Y36)))</formula>
    </cfRule>
  </conditionalFormatting>
  <conditionalFormatting sqref="Z36">
    <cfRule type="containsText" dxfId="4708" priority="1541" operator="containsText" text="Completed or fully on track">
      <formula>NOT(ISERROR(SEARCH("Completed or fully on track",Z36)))</formula>
    </cfRule>
    <cfRule type="containsText" dxfId="4707" priority="1542" operator="containsText" text="Issues to overcome/expected to complete">
      <formula>NOT(ISERROR(SEARCH("Issues to overcome/expected to complete",Z36)))</formula>
    </cfRule>
    <cfRule type="containsText" dxfId="4706" priority="1543" operator="containsText" text="Significant barriers to completion">
      <formula>NOT(ISERROR(SEARCH("Significant barriers to completion",Z36)))</formula>
    </cfRule>
  </conditionalFormatting>
  <conditionalFormatting sqref="AA36">
    <cfRule type="containsText" dxfId="4705" priority="1538" operator="containsText" text="Completed or fully on track">
      <formula>NOT(ISERROR(SEARCH("Completed or fully on track",AA36)))</formula>
    </cfRule>
    <cfRule type="containsText" dxfId="4704" priority="1539" operator="containsText" text="Issues to overcome/expected to complete">
      <formula>NOT(ISERROR(SEARCH("Issues to overcome/expected to complete",AA36)))</formula>
    </cfRule>
    <cfRule type="containsText" dxfId="4703" priority="1540" operator="containsText" text="Significant barriers to completion">
      <formula>NOT(ISERROR(SEARCH("Significant barriers to completion",AA36)))</formula>
    </cfRule>
  </conditionalFormatting>
  <conditionalFormatting sqref="B36">
    <cfRule type="containsText" dxfId="4702" priority="1532" operator="containsText" text="Completed or fully on track">
      <formula>NOT(ISERROR(SEARCH("Completed or fully on track",B36)))</formula>
    </cfRule>
    <cfRule type="containsText" dxfId="4701" priority="1533" operator="containsText" text="Issues to overcome/expected to complete">
      <formula>NOT(ISERROR(SEARCH("Issues to overcome/expected to complete",B36)))</formula>
    </cfRule>
    <cfRule type="containsText" dxfId="4700" priority="1534" operator="containsText" text="Significant barriers to completion">
      <formula>NOT(ISERROR(SEARCH("Significant barriers to completion",B36)))</formula>
    </cfRule>
  </conditionalFormatting>
  <conditionalFormatting sqref="C36">
    <cfRule type="containsText" dxfId="4699" priority="1529" operator="containsText" text="Completed or fully on track">
      <formula>NOT(ISERROR(SEARCH("Completed or fully on track",C36)))</formula>
    </cfRule>
    <cfRule type="containsText" dxfId="4698" priority="1530" operator="containsText" text="Issues to overcome/expected to complete">
      <formula>NOT(ISERROR(SEARCH("Issues to overcome/expected to complete",C36)))</formula>
    </cfRule>
    <cfRule type="containsText" dxfId="4697" priority="1531" operator="containsText" text="Significant barriers to completion">
      <formula>NOT(ISERROR(SEARCH("Significant barriers to completion",C36)))</formula>
    </cfRule>
  </conditionalFormatting>
  <conditionalFormatting sqref="D36">
    <cfRule type="containsText" dxfId="4696" priority="1526" operator="containsText" text="Completed or fully on track">
      <formula>NOT(ISERROR(SEARCH("Completed or fully on track",D36)))</formula>
    </cfRule>
    <cfRule type="containsText" dxfId="4695" priority="1527" operator="containsText" text="Issues to overcome/expected to complete">
      <formula>NOT(ISERROR(SEARCH("Issues to overcome/expected to complete",D36)))</formula>
    </cfRule>
    <cfRule type="containsText" dxfId="4694" priority="1528" operator="containsText" text="Significant barriers to completion">
      <formula>NOT(ISERROR(SEARCH("Significant barriers to completion",D36)))</formula>
    </cfRule>
  </conditionalFormatting>
  <conditionalFormatting sqref="E36">
    <cfRule type="containsText" dxfId="4693" priority="1523" operator="containsText" text="Completed or fully on track">
      <formula>NOT(ISERROR(SEARCH("Completed or fully on track",E36)))</formula>
    </cfRule>
    <cfRule type="containsText" dxfId="4692" priority="1524" operator="containsText" text="Issues to overcome/expected to complete">
      <formula>NOT(ISERROR(SEARCH("Issues to overcome/expected to complete",E36)))</formula>
    </cfRule>
    <cfRule type="containsText" dxfId="4691" priority="1525" operator="containsText" text="Significant barriers to completion">
      <formula>NOT(ISERROR(SEARCH("Significant barriers to completion",E36)))</formula>
    </cfRule>
  </conditionalFormatting>
  <conditionalFormatting sqref="F36">
    <cfRule type="containsText" dxfId="4690" priority="1520" operator="containsText" text="Completed or fully on track">
      <formula>NOT(ISERROR(SEARCH("Completed or fully on track",F36)))</formula>
    </cfRule>
    <cfRule type="containsText" dxfId="4689" priority="1521" operator="containsText" text="Issues to overcome/expected to complete">
      <formula>NOT(ISERROR(SEARCH("Issues to overcome/expected to complete",F36)))</formula>
    </cfRule>
    <cfRule type="containsText" dxfId="4688" priority="1522" operator="containsText" text="Significant barriers to completion">
      <formula>NOT(ISERROR(SEARCH("Significant barriers to completion",F36)))</formula>
    </cfRule>
  </conditionalFormatting>
  <conditionalFormatting sqref="G36">
    <cfRule type="containsText" dxfId="4687" priority="1517" operator="containsText" text="Completed or fully on track">
      <formula>NOT(ISERROR(SEARCH("Completed or fully on track",G36)))</formula>
    </cfRule>
    <cfRule type="containsText" dxfId="4686" priority="1518" operator="containsText" text="Issues to overcome/expected to complete">
      <formula>NOT(ISERROR(SEARCH("Issues to overcome/expected to complete",G36)))</formula>
    </cfRule>
    <cfRule type="containsText" dxfId="4685" priority="1519" operator="containsText" text="Significant barriers to completion">
      <formula>NOT(ISERROR(SEARCH("Significant barriers to completion",G36)))</formula>
    </cfRule>
  </conditionalFormatting>
  <conditionalFormatting sqref="AB18">
    <cfRule type="containsText" dxfId="4684" priority="1507" operator="containsText" text="Completed or fully on track">
      <formula>NOT(ISERROR(SEARCH("Completed or fully on track",AB18)))</formula>
    </cfRule>
    <cfRule type="containsText" dxfId="4683" priority="1508" operator="containsText" text="Issues to overcome/expected to complete">
      <formula>NOT(ISERROR(SEARCH("Issues to overcome/expected to complete",AB18)))</formula>
    </cfRule>
    <cfRule type="containsText" dxfId="4682" priority="1509" operator="containsText" text="Significant barriers to completion">
      <formula>NOT(ISERROR(SEARCH("Significant barriers to completion",AB18)))</formula>
    </cfRule>
  </conditionalFormatting>
  <conditionalFormatting sqref="B5:B7 O5:O7">
    <cfRule type="containsText" dxfId="4681" priority="1225" operator="containsText" text="Completed or fully on track">
      <formula>NOT(ISERROR(SEARCH("Completed or fully on track",B5)))</formula>
    </cfRule>
    <cfRule type="containsText" dxfId="4680" priority="1226" operator="containsText" text="Issues to overcome/expected to complete">
      <formula>NOT(ISERROR(SEARCH("Issues to overcome/expected to complete",B5)))</formula>
    </cfRule>
    <cfRule type="containsText" dxfId="4679" priority="1227" operator="containsText" text="Significant barriers to completion">
      <formula>NOT(ISERROR(SEARCH("Significant barriers to completion",B5)))</formula>
    </cfRule>
  </conditionalFormatting>
  <conditionalFormatting sqref="C5:C7">
    <cfRule type="containsText" dxfId="4678" priority="1222" operator="containsText" text="Completed or fully on track">
      <formula>NOT(ISERROR(SEARCH("Completed or fully on track",C5)))</formula>
    </cfRule>
    <cfRule type="containsText" dxfId="4677" priority="1223" operator="containsText" text="Issues to overcome/expected to complete">
      <formula>NOT(ISERROR(SEARCH("Issues to overcome/expected to complete",C5)))</formula>
    </cfRule>
    <cfRule type="containsText" dxfId="4676" priority="1224" operator="containsText" text="Significant barriers to completion">
      <formula>NOT(ISERROR(SEARCH("Significant barriers to completion",C5)))</formula>
    </cfRule>
  </conditionalFormatting>
  <conditionalFormatting sqref="D5:D7">
    <cfRule type="containsText" dxfId="4675" priority="1219" operator="containsText" text="Completed or fully on track">
      <formula>NOT(ISERROR(SEARCH("Completed or fully on track",D5)))</formula>
    </cfRule>
    <cfRule type="containsText" dxfId="4674" priority="1220" operator="containsText" text="Issues to overcome/expected to complete">
      <formula>NOT(ISERROR(SEARCH("Issues to overcome/expected to complete",D5)))</formula>
    </cfRule>
    <cfRule type="containsText" dxfId="4673" priority="1221" operator="containsText" text="Significant barriers to completion">
      <formula>NOT(ISERROR(SEARCH("Significant barriers to completion",D5)))</formula>
    </cfRule>
  </conditionalFormatting>
  <conditionalFormatting sqref="E5:E7">
    <cfRule type="containsText" dxfId="4672" priority="1216" operator="containsText" text="Completed or fully on track">
      <formula>NOT(ISERROR(SEARCH("Completed or fully on track",E5)))</formula>
    </cfRule>
    <cfRule type="containsText" dxfId="4671" priority="1217" operator="containsText" text="Issues to overcome/expected to complete">
      <formula>NOT(ISERROR(SEARCH("Issues to overcome/expected to complete",E5)))</formula>
    </cfRule>
    <cfRule type="containsText" dxfId="4670" priority="1218" operator="containsText" text="Significant barriers to completion">
      <formula>NOT(ISERROR(SEARCH("Significant barriers to completion",E5)))</formula>
    </cfRule>
  </conditionalFormatting>
  <conditionalFormatting sqref="F5:F7">
    <cfRule type="containsText" dxfId="4669" priority="1213" operator="containsText" text="Completed or fully on track">
      <formula>NOT(ISERROR(SEARCH("Completed or fully on track",F5)))</formula>
    </cfRule>
    <cfRule type="containsText" dxfId="4668" priority="1214" operator="containsText" text="Issues to overcome/expected to complete">
      <formula>NOT(ISERROR(SEARCH("Issues to overcome/expected to complete",F5)))</formula>
    </cfRule>
    <cfRule type="containsText" dxfId="4667" priority="1215" operator="containsText" text="Significant barriers to completion">
      <formula>NOT(ISERROR(SEARCH("Significant barriers to completion",F5)))</formula>
    </cfRule>
  </conditionalFormatting>
  <conditionalFormatting sqref="G5:G7">
    <cfRule type="containsText" dxfId="4666" priority="1210" operator="containsText" text="Completed or fully on track">
      <formula>NOT(ISERROR(SEARCH("Completed or fully on track",G5)))</formula>
    </cfRule>
    <cfRule type="containsText" dxfId="4665" priority="1211" operator="containsText" text="Issues to overcome/expected to complete">
      <formula>NOT(ISERROR(SEARCH("Issues to overcome/expected to complete",G5)))</formula>
    </cfRule>
    <cfRule type="containsText" dxfId="4664" priority="1212" operator="containsText" text="Significant barriers to completion">
      <formula>NOT(ISERROR(SEARCH("Significant barriers to completion",G5)))</formula>
    </cfRule>
  </conditionalFormatting>
  <conditionalFormatting sqref="H5:H7">
    <cfRule type="containsText" dxfId="4663" priority="1207" operator="containsText" text="Completed or fully on track">
      <formula>NOT(ISERROR(SEARCH("Completed or fully on track",H5)))</formula>
    </cfRule>
    <cfRule type="containsText" dxfId="4662" priority="1208" operator="containsText" text="Issues to overcome/expected to complete">
      <formula>NOT(ISERROR(SEARCH("Issues to overcome/expected to complete",H5)))</formula>
    </cfRule>
    <cfRule type="containsText" dxfId="4661" priority="1209" operator="containsText" text="Significant barriers to completion">
      <formula>NOT(ISERROR(SEARCH("Significant barriers to completion",H5)))</formula>
    </cfRule>
  </conditionalFormatting>
  <conditionalFormatting sqref="I5:I7">
    <cfRule type="containsText" dxfId="4660" priority="1204" operator="containsText" text="Completed or fully on track">
      <formula>NOT(ISERROR(SEARCH("Completed or fully on track",I5)))</formula>
    </cfRule>
    <cfRule type="containsText" dxfId="4659" priority="1205" operator="containsText" text="Issues to overcome/expected to complete">
      <formula>NOT(ISERROR(SEARCH("Issues to overcome/expected to complete",I5)))</formula>
    </cfRule>
    <cfRule type="containsText" dxfId="4658" priority="1206" operator="containsText" text="Significant barriers to completion">
      <formula>NOT(ISERROR(SEARCH("Significant barriers to completion",I5)))</formula>
    </cfRule>
  </conditionalFormatting>
  <conditionalFormatting sqref="J5:J7">
    <cfRule type="containsText" dxfId="4657" priority="1201" operator="containsText" text="Completed or fully on track">
      <formula>NOT(ISERROR(SEARCH("Completed or fully on track",J5)))</formula>
    </cfRule>
    <cfRule type="containsText" dxfId="4656" priority="1202" operator="containsText" text="Issues to overcome/expected to complete">
      <formula>NOT(ISERROR(SEARCH("Issues to overcome/expected to complete",J5)))</formula>
    </cfRule>
    <cfRule type="containsText" dxfId="4655" priority="1203" operator="containsText" text="Significant barriers to completion">
      <formula>NOT(ISERROR(SEARCH("Significant barriers to completion",J5)))</formula>
    </cfRule>
  </conditionalFormatting>
  <conditionalFormatting sqref="K5:K7">
    <cfRule type="containsText" dxfId="4654" priority="1198" operator="containsText" text="Completed or fully on track">
      <formula>NOT(ISERROR(SEARCH("Completed or fully on track",K5)))</formula>
    </cfRule>
    <cfRule type="containsText" dxfId="4653" priority="1199" operator="containsText" text="Issues to overcome/expected to complete">
      <formula>NOT(ISERROR(SEARCH("Issues to overcome/expected to complete",K5)))</formula>
    </cfRule>
    <cfRule type="containsText" dxfId="4652" priority="1200" operator="containsText" text="Significant barriers to completion">
      <formula>NOT(ISERROR(SEARCH("Significant barriers to completion",K5)))</formula>
    </cfRule>
  </conditionalFormatting>
  <conditionalFormatting sqref="L5:L7">
    <cfRule type="containsText" dxfId="4651" priority="1195" operator="containsText" text="Completed or fully on track">
      <formula>NOT(ISERROR(SEARCH("Completed or fully on track",L5)))</formula>
    </cfRule>
    <cfRule type="containsText" dxfId="4650" priority="1196" operator="containsText" text="Issues to overcome/expected to complete">
      <formula>NOT(ISERROR(SEARCH("Issues to overcome/expected to complete",L5)))</formula>
    </cfRule>
    <cfRule type="containsText" dxfId="4649" priority="1197" operator="containsText" text="Significant barriers to completion">
      <formula>NOT(ISERROR(SEARCH("Significant barriers to completion",L5)))</formula>
    </cfRule>
  </conditionalFormatting>
  <conditionalFormatting sqref="M5:M7">
    <cfRule type="containsText" dxfId="4648" priority="1192" operator="containsText" text="Completed or fully on track">
      <formula>NOT(ISERROR(SEARCH("Completed or fully on track",M5)))</formula>
    </cfRule>
    <cfRule type="containsText" dxfId="4647" priority="1193" operator="containsText" text="Issues to overcome/expected to complete">
      <formula>NOT(ISERROR(SEARCH("Issues to overcome/expected to complete",M5)))</formula>
    </cfRule>
    <cfRule type="containsText" dxfId="4646" priority="1194" operator="containsText" text="Significant barriers to completion">
      <formula>NOT(ISERROR(SEARCH("Significant barriers to completion",M5)))</formula>
    </cfRule>
  </conditionalFormatting>
  <conditionalFormatting sqref="N5:N7">
    <cfRule type="containsText" dxfId="4645" priority="1189" operator="containsText" text="Completed or fully on track">
      <formula>NOT(ISERROR(SEARCH("Completed or fully on track",N5)))</formula>
    </cfRule>
    <cfRule type="containsText" dxfId="4644" priority="1190" operator="containsText" text="Issues to overcome/expected to complete">
      <formula>NOT(ISERROR(SEARCH("Issues to overcome/expected to complete",N5)))</formula>
    </cfRule>
    <cfRule type="containsText" dxfId="4643" priority="1191" operator="containsText" text="Significant barriers to completion">
      <formula>NOT(ISERROR(SEARCH("Significant barriers to completion",N5)))</formula>
    </cfRule>
  </conditionalFormatting>
  <conditionalFormatting sqref="P5:P7">
    <cfRule type="containsText" dxfId="4642" priority="1186" operator="containsText" text="Completed or fully on track">
      <formula>NOT(ISERROR(SEARCH("Completed or fully on track",P5)))</formula>
    </cfRule>
    <cfRule type="containsText" dxfId="4641" priority="1187" operator="containsText" text="Issues to overcome/expected to complete">
      <formula>NOT(ISERROR(SEARCH("Issues to overcome/expected to complete",P5)))</formula>
    </cfRule>
    <cfRule type="containsText" dxfId="4640" priority="1188" operator="containsText" text="Significant barriers to completion">
      <formula>NOT(ISERROR(SEARCH("Significant barriers to completion",P5)))</formula>
    </cfRule>
  </conditionalFormatting>
  <conditionalFormatting sqref="Q5:Q7">
    <cfRule type="containsText" dxfId="4639" priority="1183" operator="containsText" text="Completed or fully on track">
      <formula>NOT(ISERROR(SEARCH("Completed or fully on track",Q5)))</formula>
    </cfRule>
    <cfRule type="containsText" dxfId="4638" priority="1184" operator="containsText" text="Issues to overcome/expected to complete">
      <formula>NOT(ISERROR(SEARCH("Issues to overcome/expected to complete",Q5)))</formula>
    </cfRule>
    <cfRule type="containsText" dxfId="4637" priority="1185" operator="containsText" text="Significant barriers to completion">
      <formula>NOT(ISERROR(SEARCH("Significant barriers to completion",Q5)))</formula>
    </cfRule>
  </conditionalFormatting>
  <conditionalFormatting sqref="R5:R7">
    <cfRule type="containsText" dxfId="4636" priority="1180" operator="containsText" text="Completed or fully on track">
      <formula>NOT(ISERROR(SEARCH("Completed or fully on track",R5)))</formula>
    </cfRule>
    <cfRule type="containsText" dxfId="4635" priority="1181" operator="containsText" text="Issues to overcome/expected to complete">
      <formula>NOT(ISERROR(SEARCH("Issues to overcome/expected to complete",R5)))</formula>
    </cfRule>
    <cfRule type="containsText" dxfId="4634" priority="1182" operator="containsText" text="Significant barriers to completion">
      <formula>NOT(ISERROR(SEARCH("Significant barriers to completion",R5)))</formula>
    </cfRule>
  </conditionalFormatting>
  <conditionalFormatting sqref="S5:S7">
    <cfRule type="containsText" dxfId="4633" priority="1177" operator="containsText" text="Completed or fully on track">
      <formula>NOT(ISERROR(SEARCH("Completed or fully on track",S5)))</formula>
    </cfRule>
    <cfRule type="containsText" dxfId="4632" priority="1178" operator="containsText" text="Issues to overcome/expected to complete">
      <formula>NOT(ISERROR(SEARCH("Issues to overcome/expected to complete",S5)))</formula>
    </cfRule>
    <cfRule type="containsText" dxfId="4631" priority="1179" operator="containsText" text="Significant barriers to completion">
      <formula>NOT(ISERROR(SEARCH("Significant barriers to completion",S5)))</formula>
    </cfRule>
  </conditionalFormatting>
  <conditionalFormatting sqref="T5:T7">
    <cfRule type="containsText" dxfId="4630" priority="1174" operator="containsText" text="Completed or fully on track">
      <formula>NOT(ISERROR(SEARCH("Completed or fully on track",T5)))</formula>
    </cfRule>
    <cfRule type="containsText" dxfId="4629" priority="1175" operator="containsText" text="Issues to overcome/expected to complete">
      <formula>NOT(ISERROR(SEARCH("Issues to overcome/expected to complete",T5)))</formula>
    </cfRule>
    <cfRule type="containsText" dxfId="4628" priority="1176" operator="containsText" text="Significant barriers to completion">
      <formula>NOT(ISERROR(SEARCH("Significant barriers to completion",T5)))</formula>
    </cfRule>
  </conditionalFormatting>
  <conditionalFormatting sqref="U5:U7">
    <cfRule type="containsText" dxfId="4627" priority="1171" operator="containsText" text="Completed or fully on track">
      <formula>NOT(ISERROR(SEARCH("Completed or fully on track",U5)))</formula>
    </cfRule>
    <cfRule type="containsText" dxfId="4626" priority="1172" operator="containsText" text="Issues to overcome/expected to complete">
      <formula>NOT(ISERROR(SEARCH("Issues to overcome/expected to complete",U5)))</formula>
    </cfRule>
    <cfRule type="containsText" dxfId="4625" priority="1173" operator="containsText" text="Significant barriers to completion">
      <formula>NOT(ISERROR(SEARCH("Significant barriers to completion",U5)))</formula>
    </cfRule>
  </conditionalFormatting>
  <conditionalFormatting sqref="V5:V7">
    <cfRule type="containsText" dxfId="4624" priority="1168" operator="containsText" text="Completed or fully on track">
      <formula>NOT(ISERROR(SEARCH("Completed or fully on track",V5)))</formula>
    </cfRule>
    <cfRule type="containsText" dxfId="4623" priority="1169" operator="containsText" text="Issues to overcome/expected to complete">
      <formula>NOT(ISERROR(SEARCH("Issues to overcome/expected to complete",V5)))</formula>
    </cfRule>
    <cfRule type="containsText" dxfId="4622" priority="1170" operator="containsText" text="Significant barriers to completion">
      <formula>NOT(ISERROR(SEARCH("Significant barriers to completion",V5)))</formula>
    </cfRule>
  </conditionalFormatting>
  <conditionalFormatting sqref="W5:W7">
    <cfRule type="containsText" dxfId="4621" priority="1165" operator="containsText" text="Completed or fully on track">
      <formula>NOT(ISERROR(SEARCH("Completed or fully on track",W5)))</formula>
    </cfRule>
    <cfRule type="containsText" dxfId="4620" priority="1166" operator="containsText" text="Issues to overcome/expected to complete">
      <formula>NOT(ISERROR(SEARCH("Issues to overcome/expected to complete",W5)))</formula>
    </cfRule>
    <cfRule type="containsText" dxfId="4619" priority="1167" operator="containsText" text="Significant barriers to completion">
      <formula>NOT(ISERROR(SEARCH("Significant barriers to completion",W5)))</formula>
    </cfRule>
  </conditionalFormatting>
  <conditionalFormatting sqref="X5:X7">
    <cfRule type="containsText" dxfId="4618" priority="1162" operator="containsText" text="Completed or fully on track">
      <formula>NOT(ISERROR(SEARCH("Completed or fully on track",X5)))</formula>
    </cfRule>
    <cfRule type="containsText" dxfId="4617" priority="1163" operator="containsText" text="Issues to overcome/expected to complete">
      <formula>NOT(ISERROR(SEARCH("Issues to overcome/expected to complete",X5)))</formula>
    </cfRule>
    <cfRule type="containsText" dxfId="4616" priority="1164" operator="containsText" text="Significant barriers to completion">
      <formula>NOT(ISERROR(SEARCH("Significant barriers to completion",X5)))</formula>
    </cfRule>
  </conditionalFormatting>
  <conditionalFormatting sqref="Y5:Y7">
    <cfRule type="containsText" dxfId="4615" priority="1159" operator="containsText" text="Completed or fully on track">
      <formula>NOT(ISERROR(SEARCH("Completed or fully on track",Y5)))</formula>
    </cfRule>
    <cfRule type="containsText" dxfId="4614" priority="1160" operator="containsText" text="Issues to overcome/expected to complete">
      <formula>NOT(ISERROR(SEARCH("Issues to overcome/expected to complete",Y5)))</formula>
    </cfRule>
    <cfRule type="containsText" dxfId="4613" priority="1161" operator="containsText" text="Significant barriers to completion">
      <formula>NOT(ISERROR(SEARCH("Significant barriers to completion",Y5)))</formula>
    </cfRule>
  </conditionalFormatting>
  <conditionalFormatting sqref="Z5:Z7">
    <cfRule type="containsText" dxfId="4612" priority="1156" operator="containsText" text="Completed or fully on track">
      <formula>NOT(ISERROR(SEARCH("Completed or fully on track",Z5)))</formula>
    </cfRule>
    <cfRule type="containsText" dxfId="4611" priority="1157" operator="containsText" text="Issues to overcome/expected to complete">
      <formula>NOT(ISERROR(SEARCH("Issues to overcome/expected to complete",Z5)))</formula>
    </cfRule>
    <cfRule type="containsText" dxfId="4610" priority="1158" operator="containsText" text="Significant barriers to completion">
      <formula>NOT(ISERROR(SEARCH("Significant barriers to completion",Z5)))</formula>
    </cfRule>
  </conditionalFormatting>
  <conditionalFormatting sqref="AA5:AA7">
    <cfRule type="containsText" dxfId="4609" priority="1153" operator="containsText" text="Completed or fully on track">
      <formula>NOT(ISERROR(SEARCH("Completed or fully on track",AA5)))</formula>
    </cfRule>
    <cfRule type="containsText" dxfId="4608" priority="1154" operator="containsText" text="Issues to overcome/expected to complete">
      <formula>NOT(ISERROR(SEARCH("Issues to overcome/expected to complete",AA5)))</formula>
    </cfRule>
    <cfRule type="containsText" dxfId="4607" priority="1155" operator="containsText" text="Significant barriers to completion">
      <formula>NOT(ISERROR(SEARCH("Significant barriers to completion",AA5)))</formula>
    </cfRule>
  </conditionalFormatting>
  <conditionalFormatting sqref="A23:A24">
    <cfRule type="containsText" dxfId="4606" priority="1043" operator="containsText" text="Completed or fully on track">
      <formula>NOT(ISERROR(SEARCH("Completed or fully on track",A23)))</formula>
    </cfRule>
    <cfRule type="containsText" dxfId="4605" priority="1044" operator="containsText" text="Issues to overcome/expected to complete">
      <formula>NOT(ISERROR(SEARCH("Issues to overcome/expected to complete",A23)))</formula>
    </cfRule>
    <cfRule type="containsText" dxfId="4604" priority="1045" operator="containsText" text="Significant barriers to completion">
      <formula>NOT(ISERROR(SEARCH("Significant barriers to completion",A23)))</formula>
    </cfRule>
  </conditionalFormatting>
  <conditionalFormatting sqref="O22">
    <cfRule type="containsText" dxfId="4603" priority="1040" operator="containsText" text="Completed or fully on track">
      <formula>NOT(ISERROR(SEARCH("Completed or fully on track",O22)))</formula>
    </cfRule>
    <cfRule type="containsText" dxfId="4602" priority="1041" operator="containsText" text="Issues to overcome/expected to complete">
      <formula>NOT(ISERROR(SEARCH("Issues to overcome/expected to complete",O22)))</formula>
    </cfRule>
    <cfRule type="containsText" dxfId="4601" priority="1042" operator="containsText" text="Significant barriers to completion">
      <formula>NOT(ISERROR(SEARCH("Significant barriers to completion",O22)))</formula>
    </cfRule>
  </conditionalFormatting>
  <conditionalFormatting sqref="C22">
    <cfRule type="containsText" dxfId="4600" priority="1037" operator="containsText" text="Completed or fully on track">
      <formula>NOT(ISERROR(SEARCH("Completed or fully on track",C22)))</formula>
    </cfRule>
    <cfRule type="containsText" dxfId="4599" priority="1038" operator="containsText" text="Issues to overcome/expected to complete">
      <formula>NOT(ISERROR(SEARCH("Issues to overcome/expected to complete",C22)))</formula>
    </cfRule>
    <cfRule type="containsText" dxfId="4598" priority="1039" operator="containsText" text="Significant barriers to completion">
      <formula>NOT(ISERROR(SEARCH("Significant barriers to completion",C22)))</formula>
    </cfRule>
  </conditionalFormatting>
  <conditionalFormatting sqref="D22">
    <cfRule type="containsText" dxfId="4597" priority="1034" operator="containsText" text="Completed or fully on track">
      <formula>NOT(ISERROR(SEARCH("Completed or fully on track",D22)))</formula>
    </cfRule>
    <cfRule type="containsText" dxfId="4596" priority="1035" operator="containsText" text="Issues to overcome/expected to complete">
      <formula>NOT(ISERROR(SEARCH("Issues to overcome/expected to complete",D22)))</formula>
    </cfRule>
    <cfRule type="containsText" dxfId="4595" priority="1036" operator="containsText" text="Significant barriers to completion">
      <formula>NOT(ISERROR(SEARCH("Significant barriers to completion",D22)))</formula>
    </cfRule>
  </conditionalFormatting>
  <conditionalFormatting sqref="E22">
    <cfRule type="containsText" dxfId="4594" priority="1031" operator="containsText" text="Completed or fully on track">
      <formula>NOT(ISERROR(SEARCH("Completed or fully on track",E22)))</formula>
    </cfRule>
    <cfRule type="containsText" dxfId="4593" priority="1032" operator="containsText" text="Issues to overcome/expected to complete">
      <formula>NOT(ISERROR(SEARCH("Issues to overcome/expected to complete",E22)))</formula>
    </cfRule>
    <cfRule type="containsText" dxfId="4592" priority="1033" operator="containsText" text="Significant barriers to completion">
      <formula>NOT(ISERROR(SEARCH("Significant barriers to completion",E22)))</formula>
    </cfRule>
  </conditionalFormatting>
  <conditionalFormatting sqref="F22">
    <cfRule type="containsText" dxfId="4591" priority="1028" operator="containsText" text="Completed or fully on track">
      <formula>NOT(ISERROR(SEARCH("Completed or fully on track",F22)))</formula>
    </cfRule>
    <cfRule type="containsText" dxfId="4590" priority="1029" operator="containsText" text="Issues to overcome/expected to complete">
      <formula>NOT(ISERROR(SEARCH("Issues to overcome/expected to complete",F22)))</formula>
    </cfRule>
    <cfRule type="containsText" dxfId="4589" priority="1030" operator="containsText" text="Significant barriers to completion">
      <formula>NOT(ISERROR(SEARCH("Significant barriers to completion",F22)))</formula>
    </cfRule>
  </conditionalFormatting>
  <conditionalFormatting sqref="G22">
    <cfRule type="containsText" dxfId="4588" priority="1025" operator="containsText" text="Completed or fully on track">
      <formula>NOT(ISERROR(SEARCH("Completed or fully on track",G22)))</formula>
    </cfRule>
    <cfRule type="containsText" dxfId="4587" priority="1026" operator="containsText" text="Issues to overcome/expected to complete">
      <formula>NOT(ISERROR(SEARCH("Issues to overcome/expected to complete",G22)))</formula>
    </cfRule>
    <cfRule type="containsText" dxfId="4586" priority="1027" operator="containsText" text="Significant barriers to completion">
      <formula>NOT(ISERROR(SEARCH("Significant barriers to completion",G22)))</formula>
    </cfRule>
  </conditionalFormatting>
  <conditionalFormatting sqref="H22">
    <cfRule type="containsText" dxfId="4585" priority="1022" operator="containsText" text="Completed or fully on track">
      <formula>NOT(ISERROR(SEARCH("Completed or fully on track",H22)))</formula>
    </cfRule>
    <cfRule type="containsText" dxfId="4584" priority="1023" operator="containsText" text="Issues to overcome/expected to complete">
      <formula>NOT(ISERROR(SEARCH("Issues to overcome/expected to complete",H22)))</formula>
    </cfRule>
    <cfRule type="containsText" dxfId="4583" priority="1024" operator="containsText" text="Significant barriers to completion">
      <formula>NOT(ISERROR(SEARCH("Significant barriers to completion",H22)))</formula>
    </cfRule>
  </conditionalFormatting>
  <conditionalFormatting sqref="I22">
    <cfRule type="containsText" dxfId="4582" priority="1019" operator="containsText" text="Completed or fully on track">
      <formula>NOT(ISERROR(SEARCH("Completed or fully on track",I22)))</formula>
    </cfRule>
    <cfRule type="containsText" dxfId="4581" priority="1020" operator="containsText" text="Issues to overcome/expected to complete">
      <formula>NOT(ISERROR(SEARCH("Issues to overcome/expected to complete",I22)))</formula>
    </cfRule>
    <cfRule type="containsText" dxfId="4580" priority="1021" operator="containsText" text="Significant barriers to completion">
      <formula>NOT(ISERROR(SEARCH("Significant barriers to completion",I22)))</formula>
    </cfRule>
  </conditionalFormatting>
  <conditionalFormatting sqref="J22">
    <cfRule type="containsText" dxfId="4579" priority="1016" operator="containsText" text="Completed or fully on track">
      <formula>NOT(ISERROR(SEARCH("Completed or fully on track",J22)))</formula>
    </cfRule>
    <cfRule type="containsText" dxfId="4578" priority="1017" operator="containsText" text="Issues to overcome/expected to complete">
      <formula>NOT(ISERROR(SEARCH("Issues to overcome/expected to complete",J22)))</formula>
    </cfRule>
    <cfRule type="containsText" dxfId="4577" priority="1018" operator="containsText" text="Significant barriers to completion">
      <formula>NOT(ISERROR(SEARCH("Significant barriers to completion",J22)))</formula>
    </cfRule>
  </conditionalFormatting>
  <conditionalFormatting sqref="K22">
    <cfRule type="containsText" dxfId="4576" priority="1013" operator="containsText" text="Completed or fully on track">
      <formula>NOT(ISERROR(SEARCH("Completed or fully on track",K22)))</formula>
    </cfRule>
    <cfRule type="containsText" dxfId="4575" priority="1014" operator="containsText" text="Issues to overcome/expected to complete">
      <formula>NOT(ISERROR(SEARCH("Issues to overcome/expected to complete",K22)))</formula>
    </cfRule>
    <cfRule type="containsText" dxfId="4574" priority="1015" operator="containsText" text="Significant barriers to completion">
      <formula>NOT(ISERROR(SEARCH("Significant barriers to completion",K22)))</formula>
    </cfRule>
  </conditionalFormatting>
  <conditionalFormatting sqref="L22">
    <cfRule type="containsText" dxfId="4573" priority="1010" operator="containsText" text="Completed or fully on track">
      <formula>NOT(ISERROR(SEARCH("Completed or fully on track",L22)))</formula>
    </cfRule>
    <cfRule type="containsText" dxfId="4572" priority="1011" operator="containsText" text="Issues to overcome/expected to complete">
      <formula>NOT(ISERROR(SEARCH("Issues to overcome/expected to complete",L22)))</formula>
    </cfRule>
    <cfRule type="containsText" dxfId="4571" priority="1012" operator="containsText" text="Significant barriers to completion">
      <formula>NOT(ISERROR(SEARCH("Significant barriers to completion",L22)))</formula>
    </cfRule>
  </conditionalFormatting>
  <conditionalFormatting sqref="M22">
    <cfRule type="containsText" dxfId="4570" priority="1007" operator="containsText" text="Completed or fully on track">
      <formula>NOT(ISERROR(SEARCH("Completed or fully on track",M22)))</formula>
    </cfRule>
    <cfRule type="containsText" dxfId="4569" priority="1008" operator="containsText" text="Issues to overcome/expected to complete">
      <formula>NOT(ISERROR(SEARCH("Issues to overcome/expected to complete",M22)))</formula>
    </cfRule>
    <cfRule type="containsText" dxfId="4568" priority="1009" operator="containsText" text="Significant barriers to completion">
      <formula>NOT(ISERROR(SEARCH("Significant barriers to completion",M22)))</formula>
    </cfRule>
  </conditionalFormatting>
  <conditionalFormatting sqref="N22">
    <cfRule type="containsText" dxfId="4567" priority="1004" operator="containsText" text="Completed or fully on track">
      <formula>NOT(ISERROR(SEARCH("Completed or fully on track",N22)))</formula>
    </cfRule>
    <cfRule type="containsText" dxfId="4566" priority="1005" operator="containsText" text="Issues to overcome/expected to complete">
      <formula>NOT(ISERROR(SEARCH("Issues to overcome/expected to complete",N22)))</formula>
    </cfRule>
    <cfRule type="containsText" dxfId="4565" priority="1006" operator="containsText" text="Significant barriers to completion">
      <formula>NOT(ISERROR(SEARCH("Significant barriers to completion",N22)))</formula>
    </cfRule>
  </conditionalFormatting>
  <conditionalFormatting sqref="P22">
    <cfRule type="containsText" dxfId="4564" priority="1001" operator="containsText" text="Completed or fully on track">
      <formula>NOT(ISERROR(SEARCH("Completed or fully on track",P22)))</formula>
    </cfRule>
    <cfRule type="containsText" dxfId="4563" priority="1002" operator="containsText" text="Issues to overcome/expected to complete">
      <formula>NOT(ISERROR(SEARCH("Issues to overcome/expected to complete",P22)))</formula>
    </cfRule>
    <cfRule type="containsText" dxfId="4562" priority="1003" operator="containsText" text="Significant barriers to completion">
      <formula>NOT(ISERROR(SEARCH("Significant barriers to completion",P22)))</formula>
    </cfRule>
  </conditionalFormatting>
  <conditionalFormatting sqref="Q22">
    <cfRule type="containsText" dxfId="4561" priority="998" operator="containsText" text="Completed or fully on track">
      <formula>NOT(ISERROR(SEARCH("Completed or fully on track",Q22)))</formula>
    </cfRule>
    <cfRule type="containsText" dxfId="4560" priority="999" operator="containsText" text="Issues to overcome/expected to complete">
      <formula>NOT(ISERROR(SEARCH("Issues to overcome/expected to complete",Q22)))</formula>
    </cfRule>
    <cfRule type="containsText" dxfId="4559" priority="1000" operator="containsText" text="Significant barriers to completion">
      <formula>NOT(ISERROR(SEARCH("Significant barriers to completion",Q22)))</formula>
    </cfRule>
  </conditionalFormatting>
  <conditionalFormatting sqref="R22">
    <cfRule type="containsText" dxfId="4558" priority="995" operator="containsText" text="Completed or fully on track">
      <formula>NOT(ISERROR(SEARCH("Completed or fully on track",R22)))</formula>
    </cfRule>
    <cfRule type="containsText" dxfId="4557" priority="996" operator="containsText" text="Issues to overcome/expected to complete">
      <formula>NOT(ISERROR(SEARCH("Issues to overcome/expected to complete",R22)))</formula>
    </cfRule>
    <cfRule type="containsText" dxfId="4556" priority="997" operator="containsText" text="Significant barriers to completion">
      <formula>NOT(ISERROR(SEARCH("Significant barriers to completion",R22)))</formula>
    </cfRule>
  </conditionalFormatting>
  <conditionalFormatting sqref="S22">
    <cfRule type="containsText" dxfId="4555" priority="992" operator="containsText" text="Completed or fully on track">
      <formula>NOT(ISERROR(SEARCH("Completed or fully on track",S22)))</formula>
    </cfRule>
    <cfRule type="containsText" dxfId="4554" priority="993" operator="containsText" text="Issues to overcome/expected to complete">
      <formula>NOT(ISERROR(SEARCH("Issues to overcome/expected to complete",S22)))</formula>
    </cfRule>
    <cfRule type="containsText" dxfId="4553" priority="994" operator="containsText" text="Significant barriers to completion">
      <formula>NOT(ISERROR(SEARCH("Significant barriers to completion",S22)))</formula>
    </cfRule>
  </conditionalFormatting>
  <conditionalFormatting sqref="T22">
    <cfRule type="containsText" dxfId="4552" priority="989" operator="containsText" text="Completed or fully on track">
      <formula>NOT(ISERROR(SEARCH("Completed or fully on track",T22)))</formula>
    </cfRule>
    <cfRule type="containsText" dxfId="4551" priority="990" operator="containsText" text="Issues to overcome/expected to complete">
      <formula>NOT(ISERROR(SEARCH("Issues to overcome/expected to complete",T22)))</formula>
    </cfRule>
    <cfRule type="containsText" dxfId="4550" priority="991" operator="containsText" text="Significant barriers to completion">
      <formula>NOT(ISERROR(SEARCH("Significant barriers to completion",T22)))</formula>
    </cfRule>
  </conditionalFormatting>
  <conditionalFormatting sqref="U22">
    <cfRule type="containsText" dxfId="4549" priority="986" operator="containsText" text="Completed or fully on track">
      <formula>NOT(ISERROR(SEARCH("Completed or fully on track",U22)))</formula>
    </cfRule>
    <cfRule type="containsText" dxfId="4548" priority="987" operator="containsText" text="Issues to overcome/expected to complete">
      <formula>NOT(ISERROR(SEARCH("Issues to overcome/expected to complete",U22)))</formula>
    </cfRule>
    <cfRule type="containsText" dxfId="4547" priority="988" operator="containsText" text="Significant barriers to completion">
      <formula>NOT(ISERROR(SEARCH("Significant barriers to completion",U22)))</formula>
    </cfRule>
  </conditionalFormatting>
  <conditionalFormatting sqref="V22">
    <cfRule type="containsText" dxfId="4546" priority="983" operator="containsText" text="Completed or fully on track">
      <formula>NOT(ISERROR(SEARCH("Completed or fully on track",V22)))</formula>
    </cfRule>
    <cfRule type="containsText" dxfId="4545" priority="984" operator="containsText" text="Issues to overcome/expected to complete">
      <formula>NOT(ISERROR(SEARCH("Issues to overcome/expected to complete",V22)))</formula>
    </cfRule>
    <cfRule type="containsText" dxfId="4544" priority="985" operator="containsText" text="Significant barriers to completion">
      <formula>NOT(ISERROR(SEARCH("Significant barriers to completion",V22)))</formula>
    </cfRule>
  </conditionalFormatting>
  <conditionalFormatting sqref="W22">
    <cfRule type="containsText" dxfId="4543" priority="980" operator="containsText" text="Completed or fully on track">
      <formula>NOT(ISERROR(SEARCH("Completed or fully on track",W22)))</formula>
    </cfRule>
    <cfRule type="containsText" dxfId="4542" priority="981" operator="containsText" text="Issues to overcome/expected to complete">
      <formula>NOT(ISERROR(SEARCH("Issues to overcome/expected to complete",W22)))</formula>
    </cfRule>
    <cfRule type="containsText" dxfId="4541" priority="982" operator="containsText" text="Significant barriers to completion">
      <formula>NOT(ISERROR(SEARCH("Significant barriers to completion",W22)))</formula>
    </cfRule>
  </conditionalFormatting>
  <conditionalFormatting sqref="X22">
    <cfRule type="containsText" dxfId="4540" priority="977" operator="containsText" text="Completed or fully on track">
      <formula>NOT(ISERROR(SEARCH("Completed or fully on track",X22)))</formula>
    </cfRule>
    <cfRule type="containsText" dxfId="4539" priority="978" operator="containsText" text="Issues to overcome/expected to complete">
      <formula>NOT(ISERROR(SEARCH("Issues to overcome/expected to complete",X22)))</formula>
    </cfRule>
    <cfRule type="containsText" dxfId="4538" priority="979" operator="containsText" text="Significant barriers to completion">
      <formula>NOT(ISERROR(SEARCH("Significant barriers to completion",X22)))</formula>
    </cfRule>
  </conditionalFormatting>
  <conditionalFormatting sqref="Y22">
    <cfRule type="containsText" dxfId="4537" priority="974" operator="containsText" text="Completed or fully on track">
      <formula>NOT(ISERROR(SEARCH("Completed or fully on track",Y22)))</formula>
    </cfRule>
    <cfRule type="containsText" dxfId="4536" priority="975" operator="containsText" text="Issues to overcome/expected to complete">
      <formula>NOT(ISERROR(SEARCH("Issues to overcome/expected to complete",Y22)))</formula>
    </cfRule>
    <cfRule type="containsText" dxfId="4535" priority="976" operator="containsText" text="Significant barriers to completion">
      <formula>NOT(ISERROR(SEARCH("Significant barriers to completion",Y22)))</formula>
    </cfRule>
  </conditionalFormatting>
  <conditionalFormatting sqref="Z22">
    <cfRule type="containsText" dxfId="4534" priority="971" operator="containsText" text="Completed or fully on track">
      <formula>NOT(ISERROR(SEARCH("Completed or fully on track",Z22)))</formula>
    </cfRule>
    <cfRule type="containsText" dxfId="4533" priority="972" operator="containsText" text="Issues to overcome/expected to complete">
      <formula>NOT(ISERROR(SEARCH("Issues to overcome/expected to complete",Z22)))</formula>
    </cfRule>
    <cfRule type="containsText" dxfId="4532" priority="973" operator="containsText" text="Significant barriers to completion">
      <formula>NOT(ISERROR(SEARCH("Significant barriers to completion",Z22)))</formula>
    </cfRule>
  </conditionalFormatting>
  <conditionalFormatting sqref="AA22">
    <cfRule type="containsText" dxfId="4531" priority="968" operator="containsText" text="Completed or fully on track">
      <formula>NOT(ISERROR(SEARCH("Completed or fully on track",AA22)))</formula>
    </cfRule>
    <cfRule type="containsText" dxfId="4530" priority="969" operator="containsText" text="Issues to overcome/expected to complete">
      <formula>NOT(ISERROR(SEARCH("Issues to overcome/expected to complete",AA22)))</formula>
    </cfRule>
    <cfRule type="containsText" dxfId="4529" priority="970" operator="containsText" text="Significant barriers to completion">
      <formula>NOT(ISERROR(SEARCH("Significant barriers to completion",AA22)))</formula>
    </cfRule>
  </conditionalFormatting>
  <conditionalFormatting sqref="G20">
    <cfRule type="containsText" dxfId="4528" priority="822" operator="containsText" text="Issues to overcome/expected to complete">
      <formula>NOT(ISERROR(SEARCH("Issues to overcome/expected to complete",G20)))</formula>
    </cfRule>
  </conditionalFormatting>
  <conditionalFormatting sqref="G20">
    <cfRule type="containsText" dxfId="4527" priority="823" operator="containsText" text="Completed or fully on track">
      <formula>NOT(ISERROR(SEARCH("Completed or fully on track",G20)))</formula>
    </cfRule>
    <cfRule type="containsText" dxfId="4526" priority="824" operator="containsText" text="On track with minor barriers to completion">
      <formula>NOT(ISERROR(SEARCH("On track with minor barriers to completion",G20)))</formula>
    </cfRule>
    <cfRule type="containsText" dxfId="4525" priority="825" operator="containsText" text="Significant barriers to completion">
      <formula>NOT(ISERROR(SEARCH("Significant barriers to completion",G20)))</formula>
    </cfRule>
  </conditionalFormatting>
  <conditionalFormatting sqref="B20">
    <cfRule type="containsText" dxfId="4524" priority="861" operator="containsText" text="Completed or fully on track">
      <formula>NOT(ISERROR(SEARCH("Completed or fully on track",B20)))</formula>
    </cfRule>
    <cfRule type="containsText" dxfId="4523" priority="862" operator="containsText" text="On track with minor barriers to completion">
      <formula>NOT(ISERROR(SEARCH("On track with minor barriers to completion",B20)))</formula>
    </cfRule>
    <cfRule type="containsText" dxfId="4522" priority="863" operator="containsText" text="Significant barriers to completion">
      <formula>NOT(ISERROR(SEARCH("Significant barriers to completion",B20)))</formula>
    </cfRule>
  </conditionalFormatting>
  <conditionalFormatting sqref="B20">
    <cfRule type="containsText" dxfId="4521" priority="858" operator="containsText" text="Completed or fully on track">
      <formula>NOT(ISERROR(SEARCH("Completed or fully on track",B20)))</formula>
    </cfRule>
    <cfRule type="containsText" dxfId="4520" priority="859" operator="containsText" text="On track with minor barriers to completion">
      <formula>NOT(ISERROR(SEARCH("On track with minor barriers to completion",B20)))</formula>
    </cfRule>
    <cfRule type="containsText" dxfId="4519" priority="860" operator="containsText" text="Significant barriers to completion">
      <formula>NOT(ISERROR(SEARCH("Significant barriers to completion",B20)))</formula>
    </cfRule>
  </conditionalFormatting>
  <conditionalFormatting sqref="B20">
    <cfRule type="containsText" dxfId="4518" priority="857" operator="containsText" text="Issues to overcome/expected to complete">
      <formula>NOT(ISERROR(SEARCH("Issues to overcome/expected to complete",B20)))</formula>
    </cfRule>
  </conditionalFormatting>
  <conditionalFormatting sqref="C20">
    <cfRule type="containsText" dxfId="4517" priority="854" operator="containsText" text="Completed or fully on track">
      <formula>NOT(ISERROR(SEARCH("Completed or fully on track",C20)))</formula>
    </cfRule>
    <cfRule type="containsText" dxfId="4516" priority="855" operator="containsText" text="On track with minor barriers to completion">
      <formula>NOT(ISERROR(SEARCH("On track with minor barriers to completion",C20)))</formula>
    </cfRule>
    <cfRule type="containsText" dxfId="4515" priority="856" operator="containsText" text="Significant barriers to completion">
      <formula>NOT(ISERROR(SEARCH("Significant barriers to completion",C20)))</formula>
    </cfRule>
  </conditionalFormatting>
  <conditionalFormatting sqref="C20">
    <cfRule type="containsText" dxfId="4514" priority="851" operator="containsText" text="Completed or fully on track">
      <formula>NOT(ISERROR(SEARCH("Completed or fully on track",C20)))</formula>
    </cfRule>
    <cfRule type="containsText" dxfId="4513" priority="852" operator="containsText" text="On track with minor barriers to completion">
      <formula>NOT(ISERROR(SEARCH("On track with minor barriers to completion",C20)))</formula>
    </cfRule>
    <cfRule type="containsText" dxfId="4512" priority="853" operator="containsText" text="Significant barriers to completion">
      <formula>NOT(ISERROR(SEARCH("Significant barriers to completion",C20)))</formula>
    </cfRule>
  </conditionalFormatting>
  <conditionalFormatting sqref="C20">
    <cfRule type="containsText" dxfId="4511" priority="850" operator="containsText" text="Issues to overcome/expected to complete">
      <formula>NOT(ISERROR(SEARCH("Issues to overcome/expected to complete",C20)))</formula>
    </cfRule>
  </conditionalFormatting>
  <conditionalFormatting sqref="D20">
    <cfRule type="containsText" dxfId="4510" priority="847" operator="containsText" text="Completed or fully on track">
      <formula>NOT(ISERROR(SEARCH("Completed or fully on track",D20)))</formula>
    </cfRule>
    <cfRule type="containsText" dxfId="4509" priority="848" operator="containsText" text="On track with minor barriers to completion">
      <formula>NOT(ISERROR(SEARCH("On track with minor barriers to completion",D20)))</formula>
    </cfRule>
    <cfRule type="containsText" dxfId="4508" priority="849" operator="containsText" text="Significant barriers to completion">
      <formula>NOT(ISERROR(SEARCH("Significant barriers to completion",D20)))</formula>
    </cfRule>
  </conditionalFormatting>
  <conditionalFormatting sqref="D20">
    <cfRule type="containsText" dxfId="4507" priority="844" operator="containsText" text="Completed or fully on track">
      <formula>NOT(ISERROR(SEARCH("Completed or fully on track",D20)))</formula>
    </cfRule>
    <cfRule type="containsText" dxfId="4506" priority="845" operator="containsText" text="On track with minor barriers to completion">
      <formula>NOT(ISERROR(SEARCH("On track with minor barriers to completion",D20)))</formula>
    </cfRule>
    <cfRule type="containsText" dxfId="4505" priority="846" operator="containsText" text="Significant barriers to completion">
      <formula>NOT(ISERROR(SEARCH("Significant barriers to completion",D20)))</formula>
    </cfRule>
  </conditionalFormatting>
  <conditionalFormatting sqref="D20">
    <cfRule type="containsText" dxfId="4504" priority="843" operator="containsText" text="Issues to overcome/expected to complete">
      <formula>NOT(ISERROR(SEARCH("Issues to overcome/expected to complete",D20)))</formula>
    </cfRule>
  </conditionalFormatting>
  <conditionalFormatting sqref="E20">
    <cfRule type="containsText" dxfId="4503" priority="840" operator="containsText" text="Completed or fully on track">
      <formula>NOT(ISERROR(SEARCH("Completed or fully on track",E20)))</formula>
    </cfRule>
    <cfRule type="containsText" dxfId="4502" priority="841" operator="containsText" text="On track with minor barriers to completion">
      <formula>NOT(ISERROR(SEARCH("On track with minor barriers to completion",E20)))</formula>
    </cfRule>
    <cfRule type="containsText" dxfId="4501" priority="842" operator="containsText" text="Significant barriers to completion">
      <formula>NOT(ISERROR(SEARCH("Significant barriers to completion",E20)))</formula>
    </cfRule>
  </conditionalFormatting>
  <conditionalFormatting sqref="E20">
    <cfRule type="containsText" dxfId="4500" priority="837" operator="containsText" text="Completed or fully on track">
      <formula>NOT(ISERROR(SEARCH("Completed or fully on track",E20)))</formula>
    </cfRule>
    <cfRule type="containsText" dxfId="4499" priority="838" operator="containsText" text="On track with minor barriers to completion">
      <formula>NOT(ISERROR(SEARCH("On track with minor barriers to completion",E20)))</formula>
    </cfRule>
    <cfRule type="containsText" dxfId="4498" priority="839" operator="containsText" text="Significant barriers to completion">
      <formula>NOT(ISERROR(SEARCH("Significant barriers to completion",E20)))</formula>
    </cfRule>
  </conditionalFormatting>
  <conditionalFormatting sqref="E20">
    <cfRule type="containsText" dxfId="4497" priority="836" operator="containsText" text="Issues to overcome/expected to complete">
      <formula>NOT(ISERROR(SEARCH("Issues to overcome/expected to complete",E20)))</formula>
    </cfRule>
  </conditionalFormatting>
  <conditionalFormatting sqref="F20">
    <cfRule type="containsText" dxfId="4496" priority="833" operator="containsText" text="Completed or fully on track">
      <formula>NOT(ISERROR(SEARCH("Completed or fully on track",F20)))</formula>
    </cfRule>
    <cfRule type="containsText" dxfId="4495" priority="834" operator="containsText" text="On track with minor barriers to completion">
      <formula>NOT(ISERROR(SEARCH("On track with minor barriers to completion",F20)))</formula>
    </cfRule>
    <cfRule type="containsText" dxfId="4494" priority="835" operator="containsText" text="Significant barriers to completion">
      <formula>NOT(ISERROR(SEARCH("Significant barriers to completion",F20)))</formula>
    </cfRule>
  </conditionalFormatting>
  <conditionalFormatting sqref="F20">
    <cfRule type="containsText" dxfId="4493" priority="830" operator="containsText" text="Completed or fully on track">
      <formula>NOT(ISERROR(SEARCH("Completed or fully on track",F20)))</formula>
    </cfRule>
    <cfRule type="containsText" dxfId="4492" priority="831" operator="containsText" text="On track with minor barriers to completion">
      <formula>NOT(ISERROR(SEARCH("On track with minor barriers to completion",F20)))</formula>
    </cfRule>
    <cfRule type="containsText" dxfId="4491" priority="832" operator="containsText" text="Significant barriers to completion">
      <formula>NOT(ISERROR(SEARCH("Significant barriers to completion",F20)))</formula>
    </cfRule>
  </conditionalFormatting>
  <conditionalFormatting sqref="F20">
    <cfRule type="containsText" dxfId="4490" priority="829" operator="containsText" text="Issues to overcome/expected to complete">
      <formula>NOT(ISERROR(SEARCH("Issues to overcome/expected to complete",F20)))</formula>
    </cfRule>
  </conditionalFormatting>
  <conditionalFormatting sqref="G20">
    <cfRule type="containsText" dxfId="4489" priority="826" operator="containsText" text="Completed or fully on track">
      <formula>NOT(ISERROR(SEARCH("Completed or fully on track",G20)))</formula>
    </cfRule>
    <cfRule type="containsText" dxfId="4488" priority="827" operator="containsText" text="On track with minor barriers to completion">
      <formula>NOT(ISERROR(SEARCH("On track with minor barriers to completion",G20)))</formula>
    </cfRule>
    <cfRule type="containsText" dxfId="4487" priority="828" operator="containsText" text="Significant barriers to completion">
      <formula>NOT(ISERROR(SEARCH("Significant barriers to completion",G20)))</formula>
    </cfRule>
  </conditionalFormatting>
  <conditionalFormatting sqref="H20">
    <cfRule type="containsText" dxfId="4486" priority="819" operator="containsText" text="Completed or fully on track">
      <formula>NOT(ISERROR(SEARCH("Completed or fully on track",H20)))</formula>
    </cfRule>
    <cfRule type="containsText" dxfId="4485" priority="820" operator="containsText" text="On track with minor barriers to completion">
      <formula>NOT(ISERROR(SEARCH("On track with minor barriers to completion",H20)))</formula>
    </cfRule>
    <cfRule type="containsText" dxfId="4484" priority="821" operator="containsText" text="Significant barriers to completion">
      <formula>NOT(ISERROR(SEARCH("Significant barriers to completion",H20)))</formula>
    </cfRule>
  </conditionalFormatting>
  <conditionalFormatting sqref="H20">
    <cfRule type="containsText" dxfId="4483" priority="816" operator="containsText" text="Completed or fully on track">
      <formula>NOT(ISERROR(SEARCH("Completed or fully on track",H20)))</formula>
    </cfRule>
    <cfRule type="containsText" dxfId="4482" priority="817" operator="containsText" text="On track with minor barriers to completion">
      <formula>NOT(ISERROR(SEARCH("On track with minor barriers to completion",H20)))</formula>
    </cfRule>
    <cfRule type="containsText" dxfId="4481" priority="818" operator="containsText" text="Significant barriers to completion">
      <formula>NOT(ISERROR(SEARCH("Significant barriers to completion",H20)))</formula>
    </cfRule>
  </conditionalFormatting>
  <conditionalFormatting sqref="H20">
    <cfRule type="containsText" dxfId="4480" priority="815" operator="containsText" text="Issues to overcome/expected to complete">
      <formula>NOT(ISERROR(SEARCH("Issues to overcome/expected to complete",H20)))</formula>
    </cfRule>
  </conditionalFormatting>
  <conditionalFormatting sqref="I20">
    <cfRule type="containsText" dxfId="4479" priority="812" operator="containsText" text="Completed or fully on track">
      <formula>NOT(ISERROR(SEARCH("Completed or fully on track",I20)))</formula>
    </cfRule>
    <cfRule type="containsText" dxfId="4478" priority="813" operator="containsText" text="On track with minor barriers to completion">
      <formula>NOT(ISERROR(SEARCH("On track with minor barriers to completion",I20)))</formula>
    </cfRule>
    <cfRule type="containsText" dxfId="4477" priority="814" operator="containsText" text="Significant barriers to completion">
      <formula>NOT(ISERROR(SEARCH("Significant barriers to completion",I20)))</formula>
    </cfRule>
  </conditionalFormatting>
  <conditionalFormatting sqref="I20">
    <cfRule type="containsText" dxfId="4476" priority="809" operator="containsText" text="Completed or fully on track">
      <formula>NOT(ISERROR(SEARCH("Completed or fully on track",I20)))</formula>
    </cfRule>
    <cfRule type="containsText" dxfId="4475" priority="810" operator="containsText" text="On track with minor barriers to completion">
      <formula>NOT(ISERROR(SEARCH("On track with minor barriers to completion",I20)))</formula>
    </cfRule>
    <cfRule type="containsText" dxfId="4474" priority="811" operator="containsText" text="Significant barriers to completion">
      <formula>NOT(ISERROR(SEARCH("Significant barriers to completion",I20)))</formula>
    </cfRule>
  </conditionalFormatting>
  <conditionalFormatting sqref="I20">
    <cfRule type="containsText" dxfId="4473" priority="808" operator="containsText" text="Issues to overcome/expected to complete">
      <formula>NOT(ISERROR(SEARCH("Issues to overcome/expected to complete",I20)))</formula>
    </cfRule>
  </conditionalFormatting>
  <conditionalFormatting sqref="J20">
    <cfRule type="containsText" dxfId="4472" priority="805" operator="containsText" text="Completed or fully on track">
      <formula>NOT(ISERROR(SEARCH("Completed or fully on track",J20)))</formula>
    </cfRule>
    <cfRule type="containsText" dxfId="4471" priority="806" operator="containsText" text="On track with minor barriers to completion">
      <formula>NOT(ISERROR(SEARCH("On track with minor barriers to completion",J20)))</formula>
    </cfRule>
    <cfRule type="containsText" dxfId="4470" priority="807" operator="containsText" text="Significant barriers to completion">
      <formula>NOT(ISERROR(SEARCH("Significant barriers to completion",J20)))</formula>
    </cfRule>
  </conditionalFormatting>
  <conditionalFormatting sqref="J20">
    <cfRule type="containsText" dxfId="4469" priority="802" operator="containsText" text="Completed or fully on track">
      <formula>NOT(ISERROR(SEARCH("Completed or fully on track",J20)))</formula>
    </cfRule>
    <cfRule type="containsText" dxfId="4468" priority="803" operator="containsText" text="On track with minor barriers to completion">
      <formula>NOT(ISERROR(SEARCH("On track with minor barriers to completion",J20)))</formula>
    </cfRule>
    <cfRule type="containsText" dxfId="4467" priority="804" operator="containsText" text="Significant barriers to completion">
      <formula>NOT(ISERROR(SEARCH("Significant barriers to completion",J20)))</formula>
    </cfRule>
  </conditionalFormatting>
  <conditionalFormatting sqref="J20">
    <cfRule type="containsText" dxfId="4466" priority="801" operator="containsText" text="Issues to overcome/expected to complete">
      <formula>NOT(ISERROR(SEARCH("Issues to overcome/expected to complete",J20)))</formula>
    </cfRule>
  </conditionalFormatting>
  <conditionalFormatting sqref="K20">
    <cfRule type="containsText" dxfId="4465" priority="798" operator="containsText" text="Completed or fully on track">
      <formula>NOT(ISERROR(SEARCH("Completed or fully on track",K20)))</formula>
    </cfRule>
    <cfRule type="containsText" dxfId="4464" priority="799" operator="containsText" text="On track with minor barriers to completion">
      <formula>NOT(ISERROR(SEARCH("On track with minor barriers to completion",K20)))</formula>
    </cfRule>
    <cfRule type="containsText" dxfId="4463" priority="800" operator="containsText" text="Significant barriers to completion">
      <formula>NOT(ISERROR(SEARCH("Significant barriers to completion",K20)))</formula>
    </cfRule>
  </conditionalFormatting>
  <conditionalFormatting sqref="K20">
    <cfRule type="containsText" dxfId="4462" priority="795" operator="containsText" text="Completed or fully on track">
      <formula>NOT(ISERROR(SEARCH("Completed or fully on track",K20)))</formula>
    </cfRule>
    <cfRule type="containsText" dxfId="4461" priority="796" operator="containsText" text="On track with minor barriers to completion">
      <formula>NOT(ISERROR(SEARCH("On track with minor barriers to completion",K20)))</formula>
    </cfRule>
    <cfRule type="containsText" dxfId="4460" priority="797" operator="containsText" text="Significant barriers to completion">
      <formula>NOT(ISERROR(SEARCH("Significant barriers to completion",K20)))</formula>
    </cfRule>
  </conditionalFormatting>
  <conditionalFormatting sqref="K20">
    <cfRule type="containsText" dxfId="4459" priority="794" operator="containsText" text="Issues to overcome/expected to complete">
      <formula>NOT(ISERROR(SEARCH("Issues to overcome/expected to complete",K20)))</formula>
    </cfRule>
  </conditionalFormatting>
  <conditionalFormatting sqref="L20">
    <cfRule type="containsText" dxfId="4458" priority="791" operator="containsText" text="Completed or fully on track">
      <formula>NOT(ISERROR(SEARCH("Completed or fully on track",L20)))</formula>
    </cfRule>
    <cfRule type="containsText" dxfId="4457" priority="792" operator="containsText" text="On track with minor barriers to completion">
      <formula>NOT(ISERROR(SEARCH("On track with minor barriers to completion",L20)))</formula>
    </cfRule>
    <cfRule type="containsText" dxfId="4456" priority="793" operator="containsText" text="Significant barriers to completion">
      <formula>NOT(ISERROR(SEARCH("Significant barriers to completion",L20)))</formula>
    </cfRule>
  </conditionalFormatting>
  <conditionalFormatting sqref="L20">
    <cfRule type="containsText" dxfId="4455" priority="788" operator="containsText" text="Completed or fully on track">
      <formula>NOT(ISERROR(SEARCH("Completed or fully on track",L20)))</formula>
    </cfRule>
    <cfRule type="containsText" dxfId="4454" priority="789" operator="containsText" text="On track with minor barriers to completion">
      <formula>NOT(ISERROR(SEARCH("On track with minor barriers to completion",L20)))</formula>
    </cfRule>
    <cfRule type="containsText" dxfId="4453" priority="790" operator="containsText" text="Significant barriers to completion">
      <formula>NOT(ISERROR(SEARCH("Significant barriers to completion",L20)))</formula>
    </cfRule>
  </conditionalFormatting>
  <conditionalFormatting sqref="L20">
    <cfRule type="containsText" dxfId="4452" priority="787" operator="containsText" text="Issues to overcome/expected to complete">
      <formula>NOT(ISERROR(SEARCH("Issues to overcome/expected to complete",L20)))</formula>
    </cfRule>
  </conditionalFormatting>
  <conditionalFormatting sqref="M20">
    <cfRule type="containsText" dxfId="4451" priority="784" operator="containsText" text="Completed or fully on track">
      <formula>NOT(ISERROR(SEARCH("Completed or fully on track",M20)))</formula>
    </cfRule>
    <cfRule type="containsText" dxfId="4450" priority="785" operator="containsText" text="On track with minor barriers to completion">
      <formula>NOT(ISERROR(SEARCH("On track with minor barriers to completion",M20)))</formula>
    </cfRule>
    <cfRule type="containsText" dxfId="4449" priority="786" operator="containsText" text="Significant barriers to completion">
      <formula>NOT(ISERROR(SEARCH("Significant barriers to completion",M20)))</formula>
    </cfRule>
  </conditionalFormatting>
  <conditionalFormatting sqref="M20">
    <cfRule type="containsText" dxfId="4448" priority="781" operator="containsText" text="Completed or fully on track">
      <formula>NOT(ISERROR(SEARCH("Completed or fully on track",M20)))</formula>
    </cfRule>
    <cfRule type="containsText" dxfId="4447" priority="782" operator="containsText" text="On track with minor barriers to completion">
      <formula>NOT(ISERROR(SEARCH("On track with minor barriers to completion",M20)))</formula>
    </cfRule>
    <cfRule type="containsText" dxfId="4446" priority="783" operator="containsText" text="Significant barriers to completion">
      <formula>NOT(ISERROR(SEARCH("Significant barriers to completion",M20)))</formula>
    </cfRule>
  </conditionalFormatting>
  <conditionalFormatting sqref="M20">
    <cfRule type="containsText" dxfId="4445" priority="780" operator="containsText" text="Issues to overcome/expected to complete">
      <formula>NOT(ISERROR(SEARCH("Issues to overcome/expected to complete",M20)))</formula>
    </cfRule>
  </conditionalFormatting>
  <conditionalFormatting sqref="N20">
    <cfRule type="containsText" dxfId="4444" priority="777" operator="containsText" text="Completed or fully on track">
      <formula>NOT(ISERROR(SEARCH("Completed or fully on track",N20)))</formula>
    </cfRule>
    <cfRule type="containsText" dxfId="4443" priority="778" operator="containsText" text="On track with minor barriers to completion">
      <formula>NOT(ISERROR(SEARCH("On track with minor barriers to completion",N20)))</formula>
    </cfRule>
    <cfRule type="containsText" dxfId="4442" priority="779" operator="containsText" text="Significant barriers to completion">
      <formula>NOT(ISERROR(SEARCH("Significant barriers to completion",N20)))</formula>
    </cfRule>
  </conditionalFormatting>
  <conditionalFormatting sqref="N20">
    <cfRule type="containsText" dxfId="4441" priority="774" operator="containsText" text="Completed or fully on track">
      <formula>NOT(ISERROR(SEARCH("Completed or fully on track",N20)))</formula>
    </cfRule>
    <cfRule type="containsText" dxfId="4440" priority="775" operator="containsText" text="On track with minor barriers to completion">
      <formula>NOT(ISERROR(SEARCH("On track with minor barriers to completion",N20)))</formula>
    </cfRule>
    <cfRule type="containsText" dxfId="4439" priority="776" operator="containsText" text="Significant barriers to completion">
      <formula>NOT(ISERROR(SEARCH("Significant barriers to completion",N20)))</formula>
    </cfRule>
  </conditionalFormatting>
  <conditionalFormatting sqref="N20">
    <cfRule type="containsText" dxfId="4438" priority="773" operator="containsText" text="Issues to overcome/expected to complete">
      <formula>NOT(ISERROR(SEARCH("Issues to overcome/expected to complete",N20)))</formula>
    </cfRule>
  </conditionalFormatting>
  <conditionalFormatting sqref="P20">
    <cfRule type="containsText" dxfId="4437" priority="770" operator="containsText" text="Completed or fully on track">
      <formula>NOT(ISERROR(SEARCH("Completed or fully on track",P20)))</formula>
    </cfRule>
    <cfRule type="containsText" dxfId="4436" priority="771" operator="containsText" text="On track with minor barriers to completion">
      <formula>NOT(ISERROR(SEARCH("On track with minor barriers to completion",P20)))</formula>
    </cfRule>
    <cfRule type="containsText" dxfId="4435" priority="772" operator="containsText" text="Significant barriers to completion">
      <formula>NOT(ISERROR(SEARCH("Significant barriers to completion",P20)))</formula>
    </cfRule>
  </conditionalFormatting>
  <conditionalFormatting sqref="P20">
    <cfRule type="containsText" dxfId="4434" priority="767" operator="containsText" text="Completed or fully on track">
      <formula>NOT(ISERROR(SEARCH("Completed or fully on track",P20)))</formula>
    </cfRule>
    <cfRule type="containsText" dxfId="4433" priority="768" operator="containsText" text="On track with minor barriers to completion">
      <formula>NOT(ISERROR(SEARCH("On track with minor barriers to completion",P20)))</formula>
    </cfRule>
    <cfRule type="containsText" dxfId="4432" priority="769" operator="containsText" text="Significant barriers to completion">
      <formula>NOT(ISERROR(SEARCH("Significant barriers to completion",P20)))</formula>
    </cfRule>
  </conditionalFormatting>
  <conditionalFormatting sqref="P20">
    <cfRule type="containsText" dxfId="4431" priority="766" operator="containsText" text="Issues to overcome/expected to complete">
      <formula>NOT(ISERROR(SEARCH("Issues to overcome/expected to complete",P20)))</formula>
    </cfRule>
  </conditionalFormatting>
  <conditionalFormatting sqref="Q20">
    <cfRule type="containsText" dxfId="4430" priority="763" operator="containsText" text="Completed or fully on track">
      <formula>NOT(ISERROR(SEARCH("Completed or fully on track",Q20)))</formula>
    </cfRule>
    <cfRule type="containsText" dxfId="4429" priority="764" operator="containsText" text="On track with minor barriers to completion">
      <formula>NOT(ISERROR(SEARCH("On track with minor barriers to completion",Q20)))</formula>
    </cfRule>
    <cfRule type="containsText" dxfId="4428" priority="765" operator="containsText" text="Significant barriers to completion">
      <formula>NOT(ISERROR(SEARCH("Significant barriers to completion",Q20)))</formula>
    </cfRule>
  </conditionalFormatting>
  <conditionalFormatting sqref="Q20">
    <cfRule type="containsText" dxfId="4427" priority="760" operator="containsText" text="Completed or fully on track">
      <formula>NOT(ISERROR(SEARCH("Completed or fully on track",Q20)))</formula>
    </cfRule>
    <cfRule type="containsText" dxfId="4426" priority="761" operator="containsText" text="On track with minor barriers to completion">
      <formula>NOT(ISERROR(SEARCH("On track with minor barriers to completion",Q20)))</formula>
    </cfRule>
    <cfRule type="containsText" dxfId="4425" priority="762" operator="containsText" text="Significant barriers to completion">
      <formula>NOT(ISERROR(SEARCH("Significant barriers to completion",Q20)))</formula>
    </cfRule>
  </conditionalFormatting>
  <conditionalFormatting sqref="Q20">
    <cfRule type="containsText" dxfId="4424" priority="759" operator="containsText" text="Issues to overcome/expected to complete">
      <formula>NOT(ISERROR(SEARCH("Issues to overcome/expected to complete",Q20)))</formula>
    </cfRule>
  </conditionalFormatting>
  <conditionalFormatting sqref="R20">
    <cfRule type="containsText" dxfId="4423" priority="756" operator="containsText" text="Completed or fully on track">
      <formula>NOT(ISERROR(SEARCH("Completed or fully on track",R20)))</formula>
    </cfRule>
    <cfRule type="containsText" dxfId="4422" priority="757" operator="containsText" text="On track with minor barriers to completion">
      <formula>NOT(ISERROR(SEARCH("On track with minor barriers to completion",R20)))</formula>
    </cfRule>
    <cfRule type="containsText" dxfId="4421" priority="758" operator="containsText" text="Significant barriers to completion">
      <formula>NOT(ISERROR(SEARCH("Significant barriers to completion",R20)))</formula>
    </cfRule>
  </conditionalFormatting>
  <conditionalFormatting sqref="R20">
    <cfRule type="containsText" dxfId="4420" priority="753" operator="containsText" text="Completed or fully on track">
      <formula>NOT(ISERROR(SEARCH("Completed or fully on track",R20)))</formula>
    </cfRule>
    <cfRule type="containsText" dxfId="4419" priority="754" operator="containsText" text="On track with minor barriers to completion">
      <formula>NOT(ISERROR(SEARCH("On track with minor barriers to completion",R20)))</formula>
    </cfRule>
    <cfRule type="containsText" dxfId="4418" priority="755" operator="containsText" text="Significant barriers to completion">
      <formula>NOT(ISERROR(SEARCH("Significant barriers to completion",R20)))</formula>
    </cfRule>
  </conditionalFormatting>
  <conditionalFormatting sqref="R20">
    <cfRule type="containsText" dxfId="4417" priority="752" operator="containsText" text="Issues to overcome/expected to complete">
      <formula>NOT(ISERROR(SEARCH("Issues to overcome/expected to complete",R20)))</formula>
    </cfRule>
  </conditionalFormatting>
  <conditionalFormatting sqref="S20">
    <cfRule type="containsText" dxfId="4416" priority="749" operator="containsText" text="Completed or fully on track">
      <formula>NOT(ISERROR(SEARCH("Completed or fully on track",S20)))</formula>
    </cfRule>
    <cfRule type="containsText" dxfId="4415" priority="750" operator="containsText" text="On track with minor barriers to completion">
      <formula>NOT(ISERROR(SEARCH("On track with minor barriers to completion",S20)))</formula>
    </cfRule>
    <cfRule type="containsText" dxfId="4414" priority="751" operator="containsText" text="Significant barriers to completion">
      <formula>NOT(ISERROR(SEARCH("Significant barriers to completion",S20)))</formula>
    </cfRule>
  </conditionalFormatting>
  <conditionalFormatting sqref="S20">
    <cfRule type="containsText" dxfId="4413" priority="746" operator="containsText" text="Completed or fully on track">
      <formula>NOT(ISERROR(SEARCH("Completed or fully on track",S20)))</formula>
    </cfRule>
    <cfRule type="containsText" dxfId="4412" priority="747" operator="containsText" text="On track with minor barriers to completion">
      <formula>NOT(ISERROR(SEARCH("On track with minor barriers to completion",S20)))</formula>
    </cfRule>
    <cfRule type="containsText" dxfId="4411" priority="748" operator="containsText" text="Significant barriers to completion">
      <formula>NOT(ISERROR(SEARCH("Significant barriers to completion",S20)))</formula>
    </cfRule>
  </conditionalFormatting>
  <conditionalFormatting sqref="S20">
    <cfRule type="containsText" dxfId="4410" priority="745" operator="containsText" text="Issues to overcome/expected to complete">
      <formula>NOT(ISERROR(SEARCH("Issues to overcome/expected to complete",S20)))</formula>
    </cfRule>
  </conditionalFormatting>
  <conditionalFormatting sqref="T20">
    <cfRule type="containsText" dxfId="4409" priority="742" operator="containsText" text="Completed or fully on track">
      <formula>NOT(ISERROR(SEARCH("Completed or fully on track",T20)))</formula>
    </cfRule>
    <cfRule type="containsText" dxfId="4408" priority="743" operator="containsText" text="On track with minor barriers to completion">
      <formula>NOT(ISERROR(SEARCH("On track with minor barriers to completion",T20)))</formula>
    </cfRule>
    <cfRule type="containsText" dxfId="4407" priority="744" operator="containsText" text="Significant barriers to completion">
      <formula>NOT(ISERROR(SEARCH("Significant barriers to completion",T20)))</formula>
    </cfRule>
  </conditionalFormatting>
  <conditionalFormatting sqref="T20">
    <cfRule type="containsText" dxfId="4406" priority="739" operator="containsText" text="Completed or fully on track">
      <formula>NOT(ISERROR(SEARCH("Completed or fully on track",T20)))</formula>
    </cfRule>
    <cfRule type="containsText" dxfId="4405" priority="740" operator="containsText" text="On track with minor barriers to completion">
      <formula>NOT(ISERROR(SEARCH("On track with minor barriers to completion",T20)))</formula>
    </cfRule>
    <cfRule type="containsText" dxfId="4404" priority="741" operator="containsText" text="Significant barriers to completion">
      <formula>NOT(ISERROR(SEARCH("Significant barriers to completion",T20)))</formula>
    </cfRule>
  </conditionalFormatting>
  <conditionalFormatting sqref="T20">
    <cfRule type="containsText" dxfId="4403" priority="738" operator="containsText" text="Issues to overcome/expected to complete">
      <formula>NOT(ISERROR(SEARCH("Issues to overcome/expected to complete",T20)))</formula>
    </cfRule>
  </conditionalFormatting>
  <conditionalFormatting sqref="U20">
    <cfRule type="containsText" dxfId="4402" priority="735" operator="containsText" text="Completed or fully on track">
      <formula>NOT(ISERROR(SEARCH("Completed or fully on track",U20)))</formula>
    </cfRule>
    <cfRule type="containsText" dxfId="4401" priority="736" operator="containsText" text="On track with minor barriers to completion">
      <formula>NOT(ISERROR(SEARCH("On track with minor barriers to completion",U20)))</formula>
    </cfRule>
    <cfRule type="containsText" dxfId="4400" priority="737" operator="containsText" text="Significant barriers to completion">
      <formula>NOT(ISERROR(SEARCH("Significant barriers to completion",U20)))</formula>
    </cfRule>
  </conditionalFormatting>
  <conditionalFormatting sqref="U20">
    <cfRule type="containsText" dxfId="4399" priority="732" operator="containsText" text="Completed or fully on track">
      <formula>NOT(ISERROR(SEARCH("Completed or fully on track",U20)))</formula>
    </cfRule>
    <cfRule type="containsText" dxfId="4398" priority="733" operator="containsText" text="On track with minor barriers to completion">
      <formula>NOT(ISERROR(SEARCH("On track with minor barriers to completion",U20)))</formula>
    </cfRule>
    <cfRule type="containsText" dxfId="4397" priority="734" operator="containsText" text="Significant barriers to completion">
      <formula>NOT(ISERROR(SEARCH("Significant barriers to completion",U20)))</formula>
    </cfRule>
  </conditionalFormatting>
  <conditionalFormatting sqref="U20">
    <cfRule type="containsText" dxfId="4396" priority="731" operator="containsText" text="Issues to overcome/expected to complete">
      <formula>NOT(ISERROR(SEARCH("Issues to overcome/expected to complete",U20)))</formula>
    </cfRule>
  </conditionalFormatting>
  <conditionalFormatting sqref="V20">
    <cfRule type="containsText" dxfId="4395" priority="728" operator="containsText" text="Completed or fully on track">
      <formula>NOT(ISERROR(SEARCH("Completed or fully on track",V20)))</formula>
    </cfRule>
    <cfRule type="containsText" dxfId="4394" priority="729" operator="containsText" text="On track with minor barriers to completion">
      <formula>NOT(ISERROR(SEARCH("On track with minor barriers to completion",V20)))</formula>
    </cfRule>
    <cfRule type="containsText" dxfId="4393" priority="730" operator="containsText" text="Significant barriers to completion">
      <formula>NOT(ISERROR(SEARCH("Significant barriers to completion",V20)))</formula>
    </cfRule>
  </conditionalFormatting>
  <conditionalFormatting sqref="V20">
    <cfRule type="containsText" dxfId="4392" priority="725" operator="containsText" text="Completed or fully on track">
      <formula>NOT(ISERROR(SEARCH("Completed or fully on track",V20)))</formula>
    </cfRule>
    <cfRule type="containsText" dxfId="4391" priority="726" operator="containsText" text="On track with minor barriers to completion">
      <formula>NOT(ISERROR(SEARCH("On track with minor barriers to completion",V20)))</formula>
    </cfRule>
    <cfRule type="containsText" dxfId="4390" priority="727" operator="containsText" text="Significant barriers to completion">
      <formula>NOT(ISERROR(SEARCH("Significant barriers to completion",V20)))</formula>
    </cfRule>
  </conditionalFormatting>
  <conditionalFormatting sqref="V20">
    <cfRule type="containsText" dxfId="4389" priority="724" operator="containsText" text="Issues to overcome/expected to complete">
      <formula>NOT(ISERROR(SEARCH("Issues to overcome/expected to complete",V20)))</formula>
    </cfRule>
  </conditionalFormatting>
  <conditionalFormatting sqref="W20">
    <cfRule type="containsText" dxfId="4388" priority="721" operator="containsText" text="Completed or fully on track">
      <formula>NOT(ISERROR(SEARCH("Completed or fully on track",W20)))</formula>
    </cfRule>
    <cfRule type="containsText" dxfId="4387" priority="722" operator="containsText" text="On track with minor barriers to completion">
      <formula>NOT(ISERROR(SEARCH("On track with minor barriers to completion",W20)))</formula>
    </cfRule>
    <cfRule type="containsText" dxfId="4386" priority="723" operator="containsText" text="Significant barriers to completion">
      <formula>NOT(ISERROR(SEARCH("Significant barriers to completion",W20)))</formula>
    </cfRule>
  </conditionalFormatting>
  <conditionalFormatting sqref="W20">
    <cfRule type="containsText" dxfId="4385" priority="718" operator="containsText" text="Completed or fully on track">
      <formula>NOT(ISERROR(SEARCH("Completed or fully on track",W20)))</formula>
    </cfRule>
    <cfRule type="containsText" dxfId="4384" priority="719" operator="containsText" text="On track with minor barriers to completion">
      <formula>NOT(ISERROR(SEARCH("On track with minor barriers to completion",W20)))</formula>
    </cfRule>
    <cfRule type="containsText" dxfId="4383" priority="720" operator="containsText" text="Significant barriers to completion">
      <formula>NOT(ISERROR(SEARCH("Significant barriers to completion",W20)))</formula>
    </cfRule>
  </conditionalFormatting>
  <conditionalFormatting sqref="W20">
    <cfRule type="containsText" dxfId="4382" priority="717" operator="containsText" text="Issues to overcome/expected to complete">
      <formula>NOT(ISERROR(SEARCH("Issues to overcome/expected to complete",W20)))</formula>
    </cfRule>
  </conditionalFormatting>
  <conditionalFormatting sqref="X20">
    <cfRule type="containsText" dxfId="4381" priority="714" operator="containsText" text="Completed or fully on track">
      <formula>NOT(ISERROR(SEARCH("Completed or fully on track",X20)))</formula>
    </cfRule>
    <cfRule type="containsText" dxfId="4380" priority="715" operator="containsText" text="On track with minor barriers to completion">
      <formula>NOT(ISERROR(SEARCH("On track with minor barriers to completion",X20)))</formula>
    </cfRule>
    <cfRule type="containsText" dxfId="4379" priority="716" operator="containsText" text="Significant barriers to completion">
      <formula>NOT(ISERROR(SEARCH("Significant barriers to completion",X20)))</formula>
    </cfRule>
  </conditionalFormatting>
  <conditionalFormatting sqref="X20">
    <cfRule type="containsText" dxfId="4378" priority="711" operator="containsText" text="Completed or fully on track">
      <formula>NOT(ISERROR(SEARCH("Completed or fully on track",X20)))</formula>
    </cfRule>
    <cfRule type="containsText" dxfId="4377" priority="712" operator="containsText" text="On track with minor barriers to completion">
      <formula>NOT(ISERROR(SEARCH("On track with minor barriers to completion",X20)))</formula>
    </cfRule>
    <cfRule type="containsText" dxfId="4376" priority="713" operator="containsText" text="Significant barriers to completion">
      <formula>NOT(ISERROR(SEARCH("Significant barriers to completion",X20)))</formula>
    </cfRule>
  </conditionalFormatting>
  <conditionalFormatting sqref="X20">
    <cfRule type="containsText" dxfId="4375" priority="710" operator="containsText" text="Issues to overcome/expected to complete">
      <formula>NOT(ISERROR(SEARCH("Issues to overcome/expected to complete",X20)))</formula>
    </cfRule>
  </conditionalFormatting>
  <conditionalFormatting sqref="Y20">
    <cfRule type="containsText" dxfId="4374" priority="707" operator="containsText" text="Completed or fully on track">
      <formula>NOT(ISERROR(SEARCH("Completed or fully on track",Y20)))</formula>
    </cfRule>
    <cfRule type="containsText" dxfId="4373" priority="708" operator="containsText" text="On track with minor barriers to completion">
      <formula>NOT(ISERROR(SEARCH("On track with minor barriers to completion",Y20)))</formula>
    </cfRule>
    <cfRule type="containsText" dxfId="4372" priority="709" operator="containsText" text="Significant barriers to completion">
      <formula>NOT(ISERROR(SEARCH("Significant barriers to completion",Y20)))</formula>
    </cfRule>
  </conditionalFormatting>
  <conditionalFormatting sqref="Y20">
    <cfRule type="containsText" dxfId="4371" priority="704" operator="containsText" text="Completed or fully on track">
      <formula>NOT(ISERROR(SEARCH("Completed or fully on track",Y20)))</formula>
    </cfRule>
    <cfRule type="containsText" dxfId="4370" priority="705" operator="containsText" text="On track with minor barriers to completion">
      <formula>NOT(ISERROR(SEARCH("On track with minor barriers to completion",Y20)))</formula>
    </cfRule>
    <cfRule type="containsText" dxfId="4369" priority="706" operator="containsText" text="Significant barriers to completion">
      <formula>NOT(ISERROR(SEARCH("Significant barriers to completion",Y20)))</formula>
    </cfRule>
  </conditionalFormatting>
  <conditionalFormatting sqref="Y20">
    <cfRule type="containsText" dxfId="4368" priority="703" operator="containsText" text="Issues to overcome/expected to complete">
      <formula>NOT(ISERROR(SEARCH("Issues to overcome/expected to complete",Y20)))</formula>
    </cfRule>
  </conditionalFormatting>
  <conditionalFormatting sqref="Z20">
    <cfRule type="containsText" dxfId="4367" priority="700" operator="containsText" text="Completed or fully on track">
      <formula>NOT(ISERROR(SEARCH("Completed or fully on track",Z20)))</formula>
    </cfRule>
    <cfRule type="containsText" dxfId="4366" priority="701" operator="containsText" text="On track with minor barriers to completion">
      <formula>NOT(ISERROR(SEARCH("On track with minor barriers to completion",Z20)))</formula>
    </cfRule>
    <cfRule type="containsText" dxfId="4365" priority="702" operator="containsText" text="Significant barriers to completion">
      <formula>NOT(ISERROR(SEARCH("Significant barriers to completion",Z20)))</formula>
    </cfRule>
  </conditionalFormatting>
  <conditionalFormatting sqref="Z20">
    <cfRule type="containsText" dxfId="4364" priority="697" operator="containsText" text="Completed or fully on track">
      <formula>NOT(ISERROR(SEARCH("Completed or fully on track",Z20)))</formula>
    </cfRule>
    <cfRule type="containsText" dxfId="4363" priority="698" operator="containsText" text="On track with minor barriers to completion">
      <formula>NOT(ISERROR(SEARCH("On track with minor barriers to completion",Z20)))</formula>
    </cfRule>
    <cfRule type="containsText" dxfId="4362" priority="699" operator="containsText" text="Significant barriers to completion">
      <formula>NOT(ISERROR(SEARCH("Significant barriers to completion",Z20)))</formula>
    </cfRule>
  </conditionalFormatting>
  <conditionalFormatting sqref="Z20">
    <cfRule type="containsText" dxfId="4361" priority="696" operator="containsText" text="Issues to overcome/expected to complete">
      <formula>NOT(ISERROR(SEARCH("Issues to overcome/expected to complete",Z20)))</formula>
    </cfRule>
  </conditionalFormatting>
  <conditionalFormatting sqref="AA20">
    <cfRule type="containsText" dxfId="4360" priority="693" operator="containsText" text="Completed or fully on track">
      <formula>NOT(ISERROR(SEARCH("Completed or fully on track",AA20)))</formula>
    </cfRule>
    <cfRule type="containsText" dxfId="4359" priority="694" operator="containsText" text="On track with minor barriers to completion">
      <formula>NOT(ISERROR(SEARCH("On track with minor barriers to completion",AA20)))</formula>
    </cfRule>
    <cfRule type="containsText" dxfId="4358" priority="695" operator="containsText" text="Significant barriers to completion">
      <formula>NOT(ISERROR(SEARCH("Significant barriers to completion",AA20)))</formula>
    </cfRule>
  </conditionalFormatting>
  <conditionalFormatting sqref="AA20">
    <cfRule type="containsText" dxfId="4357" priority="690" operator="containsText" text="Completed or fully on track">
      <formula>NOT(ISERROR(SEARCH("Completed or fully on track",AA20)))</formula>
    </cfRule>
    <cfRule type="containsText" dxfId="4356" priority="691" operator="containsText" text="On track with minor barriers to completion">
      <formula>NOT(ISERROR(SEARCH("On track with minor barriers to completion",AA20)))</formula>
    </cfRule>
    <cfRule type="containsText" dxfId="4355" priority="692" operator="containsText" text="Significant barriers to completion">
      <formula>NOT(ISERROR(SEARCH("Significant barriers to completion",AA20)))</formula>
    </cfRule>
  </conditionalFormatting>
  <conditionalFormatting sqref="AA20">
    <cfRule type="containsText" dxfId="4354" priority="689" operator="containsText" text="Issues to overcome/expected to complete">
      <formula>NOT(ISERROR(SEARCH("Issues to overcome/expected to complete",AA20)))</formula>
    </cfRule>
  </conditionalFormatting>
  <conditionalFormatting sqref="Q4">
    <cfRule type="containsText" dxfId="4353" priority="584" operator="containsText" text="Issues to overcome/expected to complete">
      <formula>NOT(ISERROR(SEARCH("Issues to overcome/expected to complete",Q4)))</formula>
    </cfRule>
  </conditionalFormatting>
  <conditionalFormatting sqref="Q4">
    <cfRule type="containsText" dxfId="4352" priority="585" operator="containsText" text="Completed or fully on track">
      <formula>NOT(ISERROR(SEARCH("Completed or fully on track",Q4)))</formula>
    </cfRule>
    <cfRule type="containsText" dxfId="4351" priority="586" operator="containsText" text="On track with minor barriers to completion">
      <formula>NOT(ISERROR(SEARCH("On track with minor barriers to completion",Q4)))</formula>
    </cfRule>
    <cfRule type="containsText" dxfId="4350" priority="587" operator="containsText" text="Significant barriers to completion">
      <formula>NOT(ISERROR(SEARCH("Significant barriers to completion",Q4)))</formula>
    </cfRule>
  </conditionalFormatting>
  <conditionalFormatting sqref="C4">
    <cfRule type="containsText" dxfId="4349" priority="679" operator="containsText" text="Completed or fully on track">
      <formula>NOT(ISERROR(SEARCH("Completed or fully on track",C4)))</formula>
    </cfRule>
    <cfRule type="containsText" dxfId="4348" priority="680" operator="containsText" text="On track with minor barriers to completion">
      <formula>NOT(ISERROR(SEARCH("On track with minor barriers to completion",C4)))</formula>
    </cfRule>
    <cfRule type="containsText" dxfId="4347" priority="681" operator="containsText" text="Significant barriers to completion">
      <formula>NOT(ISERROR(SEARCH("Significant barriers to completion",C4)))</formula>
    </cfRule>
  </conditionalFormatting>
  <conditionalFormatting sqref="C4">
    <cfRule type="containsText" dxfId="4346" priority="676" operator="containsText" text="Completed or fully on track">
      <formula>NOT(ISERROR(SEARCH("Completed or fully on track",C4)))</formula>
    </cfRule>
    <cfRule type="containsText" dxfId="4345" priority="677" operator="containsText" text="On track with minor barriers to completion">
      <formula>NOT(ISERROR(SEARCH("On track with minor barriers to completion",C4)))</formula>
    </cfRule>
    <cfRule type="containsText" dxfId="4344" priority="678" operator="containsText" text="Significant barriers to completion">
      <formula>NOT(ISERROR(SEARCH("Significant barriers to completion",C4)))</formula>
    </cfRule>
  </conditionalFormatting>
  <conditionalFormatting sqref="C4">
    <cfRule type="containsText" dxfId="4343" priority="675" operator="containsText" text="Issues to overcome/expected to complete">
      <formula>NOT(ISERROR(SEARCH("Issues to overcome/expected to complete",C4)))</formula>
    </cfRule>
  </conditionalFormatting>
  <conditionalFormatting sqref="B4">
    <cfRule type="containsText" dxfId="4342" priority="686" operator="containsText" text="Completed or fully on track">
      <formula>NOT(ISERROR(SEARCH("Completed or fully on track",B4)))</formula>
    </cfRule>
    <cfRule type="containsText" dxfId="4341" priority="687" operator="containsText" text="On track with minor barriers to completion">
      <formula>NOT(ISERROR(SEARCH("On track with minor barriers to completion",B4)))</formula>
    </cfRule>
    <cfRule type="containsText" dxfId="4340" priority="688" operator="containsText" text="Significant barriers to completion">
      <formula>NOT(ISERROR(SEARCH("Significant barriers to completion",B4)))</formula>
    </cfRule>
  </conditionalFormatting>
  <conditionalFormatting sqref="B4">
    <cfRule type="containsText" dxfId="4339" priority="683" operator="containsText" text="Completed or fully on track">
      <formula>NOT(ISERROR(SEARCH("Completed or fully on track",B4)))</formula>
    </cfRule>
    <cfRule type="containsText" dxfId="4338" priority="684" operator="containsText" text="On track with minor barriers to completion">
      <formula>NOT(ISERROR(SEARCH("On track with minor barriers to completion",B4)))</formula>
    </cfRule>
    <cfRule type="containsText" dxfId="4337" priority="685" operator="containsText" text="Significant barriers to completion">
      <formula>NOT(ISERROR(SEARCH("Significant barriers to completion",B4)))</formula>
    </cfRule>
  </conditionalFormatting>
  <conditionalFormatting sqref="B4">
    <cfRule type="containsText" dxfId="4336" priority="682" operator="containsText" text="Issues to overcome/expected to complete">
      <formula>NOT(ISERROR(SEARCH("Issues to overcome/expected to complete",B4)))</formula>
    </cfRule>
  </conditionalFormatting>
  <conditionalFormatting sqref="D4">
    <cfRule type="containsText" dxfId="4335" priority="672" operator="containsText" text="Completed or fully on track">
      <formula>NOT(ISERROR(SEARCH("Completed or fully on track",D4)))</formula>
    </cfRule>
    <cfRule type="containsText" dxfId="4334" priority="673" operator="containsText" text="On track with minor barriers to completion">
      <formula>NOT(ISERROR(SEARCH("On track with minor barriers to completion",D4)))</formula>
    </cfRule>
    <cfRule type="containsText" dxfId="4333" priority="674" operator="containsText" text="Significant barriers to completion">
      <formula>NOT(ISERROR(SEARCH("Significant barriers to completion",D4)))</formula>
    </cfRule>
  </conditionalFormatting>
  <conditionalFormatting sqref="D4">
    <cfRule type="containsText" dxfId="4332" priority="669" operator="containsText" text="Completed or fully on track">
      <formula>NOT(ISERROR(SEARCH("Completed or fully on track",D4)))</formula>
    </cfRule>
    <cfRule type="containsText" dxfId="4331" priority="670" operator="containsText" text="On track with minor barriers to completion">
      <formula>NOT(ISERROR(SEARCH("On track with minor barriers to completion",D4)))</formula>
    </cfRule>
    <cfRule type="containsText" dxfId="4330" priority="671" operator="containsText" text="Significant barriers to completion">
      <formula>NOT(ISERROR(SEARCH("Significant barriers to completion",D4)))</formula>
    </cfRule>
  </conditionalFormatting>
  <conditionalFormatting sqref="D4">
    <cfRule type="containsText" dxfId="4329" priority="668" operator="containsText" text="Issues to overcome/expected to complete">
      <formula>NOT(ISERROR(SEARCH("Issues to overcome/expected to complete",D4)))</formula>
    </cfRule>
  </conditionalFormatting>
  <conditionalFormatting sqref="E4">
    <cfRule type="containsText" dxfId="4328" priority="665" operator="containsText" text="Completed or fully on track">
      <formula>NOT(ISERROR(SEARCH("Completed or fully on track",E4)))</formula>
    </cfRule>
    <cfRule type="containsText" dxfId="4327" priority="666" operator="containsText" text="On track with minor barriers to completion">
      <formula>NOT(ISERROR(SEARCH("On track with minor barriers to completion",E4)))</formula>
    </cfRule>
    <cfRule type="containsText" dxfId="4326" priority="667" operator="containsText" text="Significant barriers to completion">
      <formula>NOT(ISERROR(SEARCH("Significant barriers to completion",E4)))</formula>
    </cfRule>
  </conditionalFormatting>
  <conditionalFormatting sqref="E4">
    <cfRule type="containsText" dxfId="4325" priority="662" operator="containsText" text="Completed or fully on track">
      <formula>NOT(ISERROR(SEARCH("Completed or fully on track",E4)))</formula>
    </cfRule>
    <cfRule type="containsText" dxfId="4324" priority="663" operator="containsText" text="On track with minor barriers to completion">
      <formula>NOT(ISERROR(SEARCH("On track with minor barriers to completion",E4)))</formula>
    </cfRule>
    <cfRule type="containsText" dxfId="4323" priority="664" operator="containsText" text="Significant barriers to completion">
      <formula>NOT(ISERROR(SEARCH("Significant barriers to completion",E4)))</formula>
    </cfRule>
  </conditionalFormatting>
  <conditionalFormatting sqref="E4">
    <cfRule type="containsText" dxfId="4322" priority="661" operator="containsText" text="Issues to overcome/expected to complete">
      <formula>NOT(ISERROR(SEARCH("Issues to overcome/expected to complete",E4)))</formula>
    </cfRule>
  </conditionalFormatting>
  <conditionalFormatting sqref="F4">
    <cfRule type="containsText" dxfId="4321" priority="658" operator="containsText" text="Completed or fully on track">
      <formula>NOT(ISERROR(SEARCH("Completed or fully on track",F4)))</formula>
    </cfRule>
    <cfRule type="containsText" dxfId="4320" priority="659" operator="containsText" text="On track with minor barriers to completion">
      <formula>NOT(ISERROR(SEARCH("On track with minor barriers to completion",F4)))</formula>
    </cfRule>
    <cfRule type="containsText" dxfId="4319" priority="660" operator="containsText" text="Significant barriers to completion">
      <formula>NOT(ISERROR(SEARCH("Significant barriers to completion",F4)))</formula>
    </cfRule>
  </conditionalFormatting>
  <conditionalFormatting sqref="F4">
    <cfRule type="containsText" dxfId="4318" priority="655" operator="containsText" text="Completed or fully on track">
      <formula>NOT(ISERROR(SEARCH("Completed or fully on track",F4)))</formula>
    </cfRule>
    <cfRule type="containsText" dxfId="4317" priority="656" operator="containsText" text="On track with minor barriers to completion">
      <formula>NOT(ISERROR(SEARCH("On track with minor barriers to completion",F4)))</formula>
    </cfRule>
    <cfRule type="containsText" dxfId="4316" priority="657" operator="containsText" text="Significant barriers to completion">
      <formula>NOT(ISERROR(SEARCH("Significant barriers to completion",F4)))</formula>
    </cfRule>
  </conditionalFormatting>
  <conditionalFormatting sqref="F4">
    <cfRule type="containsText" dxfId="4315" priority="654" operator="containsText" text="Issues to overcome/expected to complete">
      <formula>NOT(ISERROR(SEARCH("Issues to overcome/expected to complete",F4)))</formula>
    </cfRule>
  </conditionalFormatting>
  <conditionalFormatting sqref="G4">
    <cfRule type="containsText" dxfId="4314" priority="651" operator="containsText" text="Completed or fully on track">
      <formula>NOT(ISERROR(SEARCH("Completed or fully on track",G4)))</formula>
    </cfRule>
    <cfRule type="containsText" dxfId="4313" priority="652" operator="containsText" text="On track with minor barriers to completion">
      <formula>NOT(ISERROR(SEARCH("On track with minor barriers to completion",G4)))</formula>
    </cfRule>
    <cfRule type="containsText" dxfId="4312" priority="653" operator="containsText" text="Significant barriers to completion">
      <formula>NOT(ISERROR(SEARCH("Significant barriers to completion",G4)))</formula>
    </cfRule>
  </conditionalFormatting>
  <conditionalFormatting sqref="G4">
    <cfRule type="containsText" dxfId="4311" priority="648" operator="containsText" text="Completed or fully on track">
      <formula>NOT(ISERROR(SEARCH("Completed or fully on track",G4)))</formula>
    </cfRule>
    <cfRule type="containsText" dxfId="4310" priority="649" operator="containsText" text="On track with minor barriers to completion">
      <formula>NOT(ISERROR(SEARCH("On track with minor barriers to completion",G4)))</formula>
    </cfRule>
    <cfRule type="containsText" dxfId="4309" priority="650" operator="containsText" text="Significant barriers to completion">
      <formula>NOT(ISERROR(SEARCH("Significant barriers to completion",G4)))</formula>
    </cfRule>
  </conditionalFormatting>
  <conditionalFormatting sqref="G4">
    <cfRule type="containsText" dxfId="4308" priority="647" operator="containsText" text="Issues to overcome/expected to complete">
      <formula>NOT(ISERROR(SEARCH("Issues to overcome/expected to complete",G4)))</formula>
    </cfRule>
  </conditionalFormatting>
  <conditionalFormatting sqref="H4">
    <cfRule type="containsText" dxfId="4307" priority="644" operator="containsText" text="Completed or fully on track">
      <formula>NOT(ISERROR(SEARCH("Completed or fully on track",H4)))</formula>
    </cfRule>
    <cfRule type="containsText" dxfId="4306" priority="645" operator="containsText" text="On track with minor barriers to completion">
      <formula>NOT(ISERROR(SEARCH("On track with minor barriers to completion",H4)))</formula>
    </cfRule>
    <cfRule type="containsText" dxfId="4305" priority="646" operator="containsText" text="Significant barriers to completion">
      <formula>NOT(ISERROR(SEARCH("Significant barriers to completion",H4)))</formula>
    </cfRule>
  </conditionalFormatting>
  <conditionalFormatting sqref="H4">
    <cfRule type="containsText" dxfId="4304" priority="641" operator="containsText" text="Completed or fully on track">
      <formula>NOT(ISERROR(SEARCH("Completed or fully on track",H4)))</formula>
    </cfRule>
    <cfRule type="containsText" dxfId="4303" priority="642" operator="containsText" text="On track with minor barriers to completion">
      <formula>NOT(ISERROR(SEARCH("On track with minor barriers to completion",H4)))</formula>
    </cfRule>
    <cfRule type="containsText" dxfId="4302" priority="643" operator="containsText" text="Significant barriers to completion">
      <formula>NOT(ISERROR(SEARCH("Significant barriers to completion",H4)))</formula>
    </cfRule>
  </conditionalFormatting>
  <conditionalFormatting sqref="H4">
    <cfRule type="containsText" dxfId="4301" priority="640" operator="containsText" text="Issues to overcome/expected to complete">
      <formula>NOT(ISERROR(SEARCH("Issues to overcome/expected to complete",H4)))</formula>
    </cfRule>
  </conditionalFormatting>
  <conditionalFormatting sqref="I4">
    <cfRule type="containsText" dxfId="4300" priority="637" operator="containsText" text="Completed or fully on track">
      <formula>NOT(ISERROR(SEARCH("Completed or fully on track",I4)))</formula>
    </cfRule>
    <cfRule type="containsText" dxfId="4299" priority="638" operator="containsText" text="On track with minor barriers to completion">
      <formula>NOT(ISERROR(SEARCH("On track with minor barriers to completion",I4)))</formula>
    </cfRule>
    <cfRule type="containsText" dxfId="4298" priority="639" operator="containsText" text="Significant barriers to completion">
      <formula>NOT(ISERROR(SEARCH("Significant barriers to completion",I4)))</formula>
    </cfRule>
  </conditionalFormatting>
  <conditionalFormatting sqref="I4">
    <cfRule type="containsText" dxfId="4297" priority="634" operator="containsText" text="Completed or fully on track">
      <formula>NOT(ISERROR(SEARCH("Completed or fully on track",I4)))</formula>
    </cfRule>
    <cfRule type="containsText" dxfId="4296" priority="635" operator="containsText" text="On track with minor barriers to completion">
      <formula>NOT(ISERROR(SEARCH("On track with minor barriers to completion",I4)))</formula>
    </cfRule>
    <cfRule type="containsText" dxfId="4295" priority="636" operator="containsText" text="Significant barriers to completion">
      <formula>NOT(ISERROR(SEARCH("Significant barriers to completion",I4)))</formula>
    </cfRule>
  </conditionalFormatting>
  <conditionalFormatting sqref="I4">
    <cfRule type="containsText" dxfId="4294" priority="633" operator="containsText" text="Issues to overcome/expected to complete">
      <formula>NOT(ISERROR(SEARCH("Issues to overcome/expected to complete",I4)))</formula>
    </cfRule>
  </conditionalFormatting>
  <conditionalFormatting sqref="J4">
    <cfRule type="containsText" dxfId="4293" priority="630" operator="containsText" text="Completed or fully on track">
      <formula>NOT(ISERROR(SEARCH("Completed or fully on track",J4)))</formula>
    </cfRule>
    <cfRule type="containsText" dxfId="4292" priority="631" operator="containsText" text="On track with minor barriers to completion">
      <formula>NOT(ISERROR(SEARCH("On track with minor barriers to completion",J4)))</formula>
    </cfRule>
    <cfRule type="containsText" dxfId="4291" priority="632" operator="containsText" text="Significant barriers to completion">
      <formula>NOT(ISERROR(SEARCH("Significant barriers to completion",J4)))</formula>
    </cfRule>
  </conditionalFormatting>
  <conditionalFormatting sqref="J4">
    <cfRule type="containsText" dxfId="4290" priority="627" operator="containsText" text="Completed or fully on track">
      <formula>NOT(ISERROR(SEARCH("Completed or fully on track",J4)))</formula>
    </cfRule>
    <cfRule type="containsText" dxfId="4289" priority="628" operator="containsText" text="On track with minor barriers to completion">
      <formula>NOT(ISERROR(SEARCH("On track with minor barriers to completion",J4)))</formula>
    </cfRule>
    <cfRule type="containsText" dxfId="4288" priority="629" operator="containsText" text="Significant barriers to completion">
      <formula>NOT(ISERROR(SEARCH("Significant barriers to completion",J4)))</formula>
    </cfRule>
  </conditionalFormatting>
  <conditionalFormatting sqref="J4">
    <cfRule type="containsText" dxfId="4287" priority="626" operator="containsText" text="Issues to overcome/expected to complete">
      <formula>NOT(ISERROR(SEARCH("Issues to overcome/expected to complete",J4)))</formula>
    </cfRule>
  </conditionalFormatting>
  <conditionalFormatting sqref="K4">
    <cfRule type="containsText" dxfId="4286" priority="623" operator="containsText" text="Completed or fully on track">
      <formula>NOT(ISERROR(SEARCH("Completed or fully on track",K4)))</formula>
    </cfRule>
    <cfRule type="containsText" dxfId="4285" priority="624" operator="containsText" text="On track with minor barriers to completion">
      <formula>NOT(ISERROR(SEARCH("On track with minor barriers to completion",K4)))</formula>
    </cfRule>
    <cfRule type="containsText" dxfId="4284" priority="625" operator="containsText" text="Significant barriers to completion">
      <formula>NOT(ISERROR(SEARCH("Significant barriers to completion",K4)))</formula>
    </cfRule>
  </conditionalFormatting>
  <conditionalFormatting sqref="K4">
    <cfRule type="containsText" dxfId="4283" priority="620" operator="containsText" text="Completed or fully on track">
      <formula>NOT(ISERROR(SEARCH("Completed or fully on track",K4)))</formula>
    </cfRule>
    <cfRule type="containsText" dxfId="4282" priority="621" operator="containsText" text="On track with minor barriers to completion">
      <formula>NOT(ISERROR(SEARCH("On track with minor barriers to completion",K4)))</formula>
    </cfRule>
    <cfRule type="containsText" dxfId="4281" priority="622" operator="containsText" text="Significant barriers to completion">
      <formula>NOT(ISERROR(SEARCH("Significant barriers to completion",K4)))</formula>
    </cfRule>
  </conditionalFormatting>
  <conditionalFormatting sqref="K4">
    <cfRule type="containsText" dxfId="4280" priority="619" operator="containsText" text="Issues to overcome/expected to complete">
      <formula>NOT(ISERROR(SEARCH("Issues to overcome/expected to complete",K4)))</formula>
    </cfRule>
  </conditionalFormatting>
  <conditionalFormatting sqref="L4">
    <cfRule type="containsText" dxfId="4279" priority="616" operator="containsText" text="Completed or fully on track">
      <formula>NOT(ISERROR(SEARCH("Completed or fully on track",L4)))</formula>
    </cfRule>
    <cfRule type="containsText" dxfId="4278" priority="617" operator="containsText" text="On track with minor barriers to completion">
      <formula>NOT(ISERROR(SEARCH("On track with minor barriers to completion",L4)))</formula>
    </cfRule>
    <cfRule type="containsText" dxfId="4277" priority="618" operator="containsText" text="Significant barriers to completion">
      <formula>NOT(ISERROR(SEARCH("Significant barriers to completion",L4)))</formula>
    </cfRule>
  </conditionalFormatting>
  <conditionalFormatting sqref="L4">
    <cfRule type="containsText" dxfId="4276" priority="613" operator="containsText" text="Completed or fully on track">
      <formula>NOT(ISERROR(SEARCH("Completed or fully on track",L4)))</formula>
    </cfRule>
    <cfRule type="containsText" dxfId="4275" priority="614" operator="containsText" text="On track with minor barriers to completion">
      <formula>NOT(ISERROR(SEARCH("On track with minor barriers to completion",L4)))</formula>
    </cfRule>
    <cfRule type="containsText" dxfId="4274" priority="615" operator="containsText" text="Significant barriers to completion">
      <formula>NOT(ISERROR(SEARCH("Significant barriers to completion",L4)))</formula>
    </cfRule>
  </conditionalFormatting>
  <conditionalFormatting sqref="L4">
    <cfRule type="containsText" dxfId="4273" priority="612" operator="containsText" text="Issues to overcome/expected to complete">
      <formula>NOT(ISERROR(SEARCH("Issues to overcome/expected to complete",L4)))</formula>
    </cfRule>
  </conditionalFormatting>
  <conditionalFormatting sqref="M4">
    <cfRule type="containsText" dxfId="4272" priority="609" operator="containsText" text="Completed or fully on track">
      <formula>NOT(ISERROR(SEARCH("Completed or fully on track",M4)))</formula>
    </cfRule>
    <cfRule type="containsText" dxfId="4271" priority="610" operator="containsText" text="On track with minor barriers to completion">
      <formula>NOT(ISERROR(SEARCH("On track with minor barriers to completion",M4)))</formula>
    </cfRule>
    <cfRule type="containsText" dxfId="4270" priority="611" operator="containsText" text="Significant barriers to completion">
      <formula>NOT(ISERROR(SEARCH("Significant barriers to completion",M4)))</formula>
    </cfRule>
  </conditionalFormatting>
  <conditionalFormatting sqref="M4">
    <cfRule type="containsText" dxfId="4269" priority="606" operator="containsText" text="Completed or fully on track">
      <formula>NOT(ISERROR(SEARCH("Completed or fully on track",M4)))</formula>
    </cfRule>
    <cfRule type="containsText" dxfId="4268" priority="607" operator="containsText" text="On track with minor barriers to completion">
      <formula>NOT(ISERROR(SEARCH("On track with minor barriers to completion",M4)))</formula>
    </cfRule>
    <cfRule type="containsText" dxfId="4267" priority="608" operator="containsText" text="Significant barriers to completion">
      <formula>NOT(ISERROR(SEARCH("Significant barriers to completion",M4)))</formula>
    </cfRule>
  </conditionalFormatting>
  <conditionalFormatting sqref="M4">
    <cfRule type="containsText" dxfId="4266" priority="605" operator="containsText" text="Issues to overcome/expected to complete">
      <formula>NOT(ISERROR(SEARCH("Issues to overcome/expected to complete",M4)))</formula>
    </cfRule>
  </conditionalFormatting>
  <conditionalFormatting sqref="N4">
    <cfRule type="containsText" dxfId="4265" priority="602" operator="containsText" text="Completed or fully on track">
      <formula>NOT(ISERROR(SEARCH("Completed or fully on track",N4)))</formula>
    </cfRule>
    <cfRule type="containsText" dxfId="4264" priority="603" operator="containsText" text="On track with minor barriers to completion">
      <formula>NOT(ISERROR(SEARCH("On track with minor barriers to completion",N4)))</formula>
    </cfRule>
    <cfRule type="containsText" dxfId="4263" priority="604" operator="containsText" text="Significant barriers to completion">
      <formula>NOT(ISERROR(SEARCH("Significant barriers to completion",N4)))</formula>
    </cfRule>
  </conditionalFormatting>
  <conditionalFormatting sqref="N4">
    <cfRule type="containsText" dxfId="4262" priority="599" operator="containsText" text="Completed or fully on track">
      <formula>NOT(ISERROR(SEARCH("Completed or fully on track",N4)))</formula>
    </cfRule>
    <cfRule type="containsText" dxfId="4261" priority="600" operator="containsText" text="On track with minor barriers to completion">
      <formula>NOT(ISERROR(SEARCH("On track with minor barriers to completion",N4)))</formula>
    </cfRule>
    <cfRule type="containsText" dxfId="4260" priority="601" operator="containsText" text="Significant barriers to completion">
      <formula>NOT(ISERROR(SEARCH("Significant barriers to completion",N4)))</formula>
    </cfRule>
  </conditionalFormatting>
  <conditionalFormatting sqref="N4">
    <cfRule type="containsText" dxfId="4259" priority="598" operator="containsText" text="Issues to overcome/expected to complete">
      <formula>NOT(ISERROR(SEARCH("Issues to overcome/expected to complete",N4)))</formula>
    </cfRule>
  </conditionalFormatting>
  <conditionalFormatting sqref="P4">
    <cfRule type="containsText" dxfId="4258" priority="595" operator="containsText" text="Completed or fully on track">
      <formula>NOT(ISERROR(SEARCH("Completed or fully on track",P4)))</formula>
    </cfRule>
    <cfRule type="containsText" dxfId="4257" priority="596" operator="containsText" text="On track with minor barriers to completion">
      <formula>NOT(ISERROR(SEARCH("On track with minor barriers to completion",P4)))</formula>
    </cfRule>
    <cfRule type="containsText" dxfId="4256" priority="597" operator="containsText" text="Significant barriers to completion">
      <formula>NOT(ISERROR(SEARCH("Significant barriers to completion",P4)))</formula>
    </cfRule>
  </conditionalFormatting>
  <conditionalFormatting sqref="P4">
    <cfRule type="containsText" dxfId="4255" priority="592" operator="containsText" text="Completed or fully on track">
      <formula>NOT(ISERROR(SEARCH("Completed or fully on track",P4)))</formula>
    </cfRule>
    <cfRule type="containsText" dxfId="4254" priority="593" operator="containsText" text="On track with minor barriers to completion">
      <formula>NOT(ISERROR(SEARCH("On track with minor barriers to completion",P4)))</formula>
    </cfRule>
    <cfRule type="containsText" dxfId="4253" priority="594" operator="containsText" text="Significant barriers to completion">
      <formula>NOT(ISERROR(SEARCH("Significant barriers to completion",P4)))</formula>
    </cfRule>
  </conditionalFormatting>
  <conditionalFormatting sqref="P4">
    <cfRule type="containsText" dxfId="4252" priority="591" operator="containsText" text="Issues to overcome/expected to complete">
      <formula>NOT(ISERROR(SEARCH("Issues to overcome/expected to complete",P4)))</formula>
    </cfRule>
  </conditionalFormatting>
  <conditionalFormatting sqref="Q4">
    <cfRule type="containsText" dxfId="4251" priority="588" operator="containsText" text="Completed or fully on track">
      <formula>NOT(ISERROR(SEARCH("Completed or fully on track",Q4)))</formula>
    </cfRule>
    <cfRule type="containsText" dxfId="4250" priority="589" operator="containsText" text="On track with minor barriers to completion">
      <formula>NOT(ISERROR(SEARCH("On track with minor barriers to completion",Q4)))</formula>
    </cfRule>
    <cfRule type="containsText" dxfId="4249" priority="590" operator="containsText" text="Significant barriers to completion">
      <formula>NOT(ISERROR(SEARCH("Significant barriers to completion",Q4)))</formula>
    </cfRule>
  </conditionalFormatting>
  <conditionalFormatting sqref="R4">
    <cfRule type="containsText" dxfId="4248" priority="581" operator="containsText" text="Completed or fully on track">
      <formula>NOT(ISERROR(SEARCH("Completed or fully on track",R4)))</formula>
    </cfRule>
    <cfRule type="containsText" dxfId="4247" priority="582" operator="containsText" text="On track with minor barriers to completion">
      <formula>NOT(ISERROR(SEARCH("On track with minor barriers to completion",R4)))</formula>
    </cfRule>
    <cfRule type="containsText" dxfId="4246" priority="583" operator="containsText" text="Significant barriers to completion">
      <formula>NOT(ISERROR(SEARCH("Significant barriers to completion",R4)))</formula>
    </cfRule>
  </conditionalFormatting>
  <conditionalFormatting sqref="R4">
    <cfRule type="containsText" dxfId="4245" priority="578" operator="containsText" text="Completed or fully on track">
      <formula>NOT(ISERROR(SEARCH("Completed or fully on track",R4)))</formula>
    </cfRule>
    <cfRule type="containsText" dxfId="4244" priority="579" operator="containsText" text="On track with minor barriers to completion">
      <formula>NOT(ISERROR(SEARCH("On track with minor barriers to completion",R4)))</formula>
    </cfRule>
    <cfRule type="containsText" dxfId="4243" priority="580" operator="containsText" text="Significant barriers to completion">
      <formula>NOT(ISERROR(SEARCH("Significant barriers to completion",R4)))</formula>
    </cfRule>
  </conditionalFormatting>
  <conditionalFormatting sqref="R4">
    <cfRule type="containsText" dxfId="4242" priority="577" operator="containsText" text="Issues to overcome/expected to complete">
      <formula>NOT(ISERROR(SEARCH("Issues to overcome/expected to complete",R4)))</formula>
    </cfRule>
  </conditionalFormatting>
  <conditionalFormatting sqref="S4">
    <cfRule type="containsText" dxfId="4241" priority="574" operator="containsText" text="Completed or fully on track">
      <formula>NOT(ISERROR(SEARCH("Completed or fully on track",S4)))</formula>
    </cfRule>
    <cfRule type="containsText" dxfId="4240" priority="575" operator="containsText" text="On track with minor barriers to completion">
      <formula>NOT(ISERROR(SEARCH("On track with minor barriers to completion",S4)))</formula>
    </cfRule>
    <cfRule type="containsText" dxfId="4239" priority="576" operator="containsText" text="Significant barriers to completion">
      <formula>NOT(ISERROR(SEARCH("Significant barriers to completion",S4)))</formula>
    </cfRule>
  </conditionalFormatting>
  <conditionalFormatting sqref="S4">
    <cfRule type="containsText" dxfId="4238" priority="571" operator="containsText" text="Completed or fully on track">
      <formula>NOT(ISERROR(SEARCH("Completed or fully on track",S4)))</formula>
    </cfRule>
    <cfRule type="containsText" dxfId="4237" priority="572" operator="containsText" text="On track with minor barriers to completion">
      <formula>NOT(ISERROR(SEARCH("On track with minor barriers to completion",S4)))</formula>
    </cfRule>
    <cfRule type="containsText" dxfId="4236" priority="573" operator="containsText" text="Significant barriers to completion">
      <formula>NOT(ISERROR(SEARCH("Significant barriers to completion",S4)))</formula>
    </cfRule>
  </conditionalFormatting>
  <conditionalFormatting sqref="S4">
    <cfRule type="containsText" dxfId="4235" priority="570" operator="containsText" text="Issues to overcome/expected to complete">
      <formula>NOT(ISERROR(SEARCH("Issues to overcome/expected to complete",S4)))</formula>
    </cfRule>
  </conditionalFormatting>
  <conditionalFormatting sqref="T4">
    <cfRule type="containsText" dxfId="4234" priority="567" operator="containsText" text="Completed or fully on track">
      <formula>NOT(ISERROR(SEARCH("Completed or fully on track",T4)))</formula>
    </cfRule>
    <cfRule type="containsText" dxfId="4233" priority="568" operator="containsText" text="On track with minor barriers to completion">
      <formula>NOT(ISERROR(SEARCH("On track with minor barriers to completion",T4)))</formula>
    </cfRule>
    <cfRule type="containsText" dxfId="4232" priority="569" operator="containsText" text="Significant barriers to completion">
      <formula>NOT(ISERROR(SEARCH("Significant barriers to completion",T4)))</formula>
    </cfRule>
  </conditionalFormatting>
  <conditionalFormatting sqref="T4">
    <cfRule type="containsText" dxfId="4231" priority="564" operator="containsText" text="Completed or fully on track">
      <formula>NOT(ISERROR(SEARCH("Completed or fully on track",T4)))</formula>
    </cfRule>
    <cfRule type="containsText" dxfId="4230" priority="565" operator="containsText" text="On track with minor barriers to completion">
      <formula>NOT(ISERROR(SEARCH("On track with minor barriers to completion",T4)))</formula>
    </cfRule>
    <cfRule type="containsText" dxfId="4229" priority="566" operator="containsText" text="Significant barriers to completion">
      <formula>NOT(ISERROR(SEARCH("Significant barriers to completion",T4)))</formula>
    </cfRule>
  </conditionalFormatting>
  <conditionalFormatting sqref="T4">
    <cfRule type="containsText" dxfId="4228" priority="563" operator="containsText" text="Issues to overcome/expected to complete">
      <formula>NOT(ISERROR(SEARCH("Issues to overcome/expected to complete",T4)))</formula>
    </cfRule>
  </conditionalFormatting>
  <conditionalFormatting sqref="U4">
    <cfRule type="containsText" dxfId="4227" priority="560" operator="containsText" text="Completed or fully on track">
      <formula>NOT(ISERROR(SEARCH("Completed or fully on track",U4)))</formula>
    </cfRule>
    <cfRule type="containsText" dxfId="4226" priority="561" operator="containsText" text="On track with minor barriers to completion">
      <formula>NOT(ISERROR(SEARCH("On track with minor barriers to completion",U4)))</formula>
    </cfRule>
    <cfRule type="containsText" dxfId="4225" priority="562" operator="containsText" text="Significant barriers to completion">
      <formula>NOT(ISERROR(SEARCH("Significant barriers to completion",U4)))</formula>
    </cfRule>
  </conditionalFormatting>
  <conditionalFormatting sqref="U4">
    <cfRule type="containsText" dxfId="4224" priority="557" operator="containsText" text="Completed or fully on track">
      <formula>NOT(ISERROR(SEARCH("Completed or fully on track",U4)))</formula>
    </cfRule>
    <cfRule type="containsText" dxfId="4223" priority="558" operator="containsText" text="On track with minor barriers to completion">
      <formula>NOT(ISERROR(SEARCH("On track with minor barriers to completion",U4)))</formula>
    </cfRule>
    <cfRule type="containsText" dxfId="4222" priority="559" operator="containsText" text="Significant barriers to completion">
      <formula>NOT(ISERROR(SEARCH("Significant barriers to completion",U4)))</formula>
    </cfRule>
  </conditionalFormatting>
  <conditionalFormatting sqref="U4">
    <cfRule type="containsText" dxfId="4221" priority="556" operator="containsText" text="Issues to overcome/expected to complete">
      <formula>NOT(ISERROR(SEARCH("Issues to overcome/expected to complete",U4)))</formula>
    </cfRule>
  </conditionalFormatting>
  <conditionalFormatting sqref="V4">
    <cfRule type="containsText" dxfId="4220" priority="553" operator="containsText" text="Completed or fully on track">
      <formula>NOT(ISERROR(SEARCH("Completed or fully on track",V4)))</formula>
    </cfRule>
    <cfRule type="containsText" dxfId="4219" priority="554" operator="containsText" text="On track with minor barriers to completion">
      <formula>NOT(ISERROR(SEARCH("On track with minor barriers to completion",V4)))</formula>
    </cfRule>
    <cfRule type="containsText" dxfId="4218" priority="555" operator="containsText" text="Significant barriers to completion">
      <formula>NOT(ISERROR(SEARCH("Significant barriers to completion",V4)))</formula>
    </cfRule>
  </conditionalFormatting>
  <conditionalFormatting sqref="V4">
    <cfRule type="containsText" dxfId="4217" priority="550" operator="containsText" text="Completed or fully on track">
      <formula>NOT(ISERROR(SEARCH("Completed or fully on track",V4)))</formula>
    </cfRule>
    <cfRule type="containsText" dxfId="4216" priority="551" operator="containsText" text="On track with minor barriers to completion">
      <formula>NOT(ISERROR(SEARCH("On track with minor barriers to completion",V4)))</formula>
    </cfRule>
    <cfRule type="containsText" dxfId="4215" priority="552" operator="containsText" text="Significant barriers to completion">
      <formula>NOT(ISERROR(SEARCH("Significant barriers to completion",V4)))</formula>
    </cfRule>
  </conditionalFormatting>
  <conditionalFormatting sqref="V4">
    <cfRule type="containsText" dxfId="4214" priority="549" operator="containsText" text="Issues to overcome/expected to complete">
      <formula>NOT(ISERROR(SEARCH("Issues to overcome/expected to complete",V4)))</formula>
    </cfRule>
  </conditionalFormatting>
  <conditionalFormatting sqref="W4">
    <cfRule type="containsText" dxfId="4213" priority="546" operator="containsText" text="Completed or fully on track">
      <formula>NOT(ISERROR(SEARCH("Completed or fully on track",W4)))</formula>
    </cfRule>
    <cfRule type="containsText" dxfId="4212" priority="547" operator="containsText" text="On track with minor barriers to completion">
      <formula>NOT(ISERROR(SEARCH("On track with minor barriers to completion",W4)))</formula>
    </cfRule>
    <cfRule type="containsText" dxfId="4211" priority="548" operator="containsText" text="Significant barriers to completion">
      <formula>NOT(ISERROR(SEARCH("Significant barriers to completion",W4)))</formula>
    </cfRule>
  </conditionalFormatting>
  <conditionalFormatting sqref="W4">
    <cfRule type="containsText" dxfId="4210" priority="543" operator="containsText" text="Completed or fully on track">
      <formula>NOT(ISERROR(SEARCH("Completed or fully on track",W4)))</formula>
    </cfRule>
    <cfRule type="containsText" dxfId="4209" priority="544" operator="containsText" text="On track with minor barriers to completion">
      <formula>NOT(ISERROR(SEARCH("On track with minor barriers to completion",W4)))</formula>
    </cfRule>
    <cfRule type="containsText" dxfId="4208" priority="545" operator="containsText" text="Significant barriers to completion">
      <formula>NOT(ISERROR(SEARCH("Significant barriers to completion",W4)))</formula>
    </cfRule>
  </conditionalFormatting>
  <conditionalFormatting sqref="W4">
    <cfRule type="containsText" dxfId="4207" priority="542" operator="containsText" text="Issues to overcome/expected to complete">
      <formula>NOT(ISERROR(SEARCH("Issues to overcome/expected to complete",W4)))</formula>
    </cfRule>
  </conditionalFormatting>
  <conditionalFormatting sqref="X4">
    <cfRule type="containsText" dxfId="4206" priority="539" operator="containsText" text="Completed or fully on track">
      <formula>NOT(ISERROR(SEARCH("Completed or fully on track",X4)))</formula>
    </cfRule>
    <cfRule type="containsText" dxfId="4205" priority="540" operator="containsText" text="On track with minor barriers to completion">
      <formula>NOT(ISERROR(SEARCH("On track with minor barriers to completion",X4)))</formula>
    </cfRule>
    <cfRule type="containsText" dxfId="4204" priority="541" operator="containsText" text="Significant barriers to completion">
      <formula>NOT(ISERROR(SEARCH("Significant barriers to completion",X4)))</formula>
    </cfRule>
  </conditionalFormatting>
  <conditionalFormatting sqref="X4">
    <cfRule type="containsText" dxfId="4203" priority="536" operator="containsText" text="Completed or fully on track">
      <formula>NOT(ISERROR(SEARCH("Completed or fully on track",X4)))</formula>
    </cfRule>
    <cfRule type="containsText" dxfId="4202" priority="537" operator="containsText" text="On track with minor barriers to completion">
      <formula>NOT(ISERROR(SEARCH("On track with minor barriers to completion",X4)))</formula>
    </cfRule>
    <cfRule type="containsText" dxfId="4201" priority="538" operator="containsText" text="Significant barriers to completion">
      <formula>NOT(ISERROR(SEARCH("Significant barriers to completion",X4)))</formula>
    </cfRule>
  </conditionalFormatting>
  <conditionalFormatting sqref="X4">
    <cfRule type="containsText" dxfId="4200" priority="535" operator="containsText" text="Issues to overcome/expected to complete">
      <formula>NOT(ISERROR(SEARCH("Issues to overcome/expected to complete",X4)))</formula>
    </cfRule>
  </conditionalFormatting>
  <conditionalFormatting sqref="Y4">
    <cfRule type="containsText" dxfId="4199" priority="532" operator="containsText" text="Completed or fully on track">
      <formula>NOT(ISERROR(SEARCH("Completed or fully on track",Y4)))</formula>
    </cfRule>
    <cfRule type="containsText" dxfId="4198" priority="533" operator="containsText" text="On track with minor barriers to completion">
      <formula>NOT(ISERROR(SEARCH("On track with minor barriers to completion",Y4)))</formula>
    </cfRule>
    <cfRule type="containsText" dxfId="4197" priority="534" operator="containsText" text="Significant barriers to completion">
      <formula>NOT(ISERROR(SEARCH("Significant barriers to completion",Y4)))</formula>
    </cfRule>
  </conditionalFormatting>
  <conditionalFormatting sqref="Y4">
    <cfRule type="containsText" dxfId="4196" priority="529" operator="containsText" text="Completed or fully on track">
      <formula>NOT(ISERROR(SEARCH("Completed or fully on track",Y4)))</formula>
    </cfRule>
    <cfRule type="containsText" dxfId="4195" priority="530" operator="containsText" text="On track with minor barriers to completion">
      <formula>NOT(ISERROR(SEARCH("On track with minor barriers to completion",Y4)))</formula>
    </cfRule>
    <cfRule type="containsText" dxfId="4194" priority="531" operator="containsText" text="Significant barriers to completion">
      <formula>NOT(ISERROR(SEARCH("Significant barriers to completion",Y4)))</formula>
    </cfRule>
  </conditionalFormatting>
  <conditionalFormatting sqref="Y4">
    <cfRule type="containsText" dxfId="4193" priority="528" operator="containsText" text="Issues to overcome/expected to complete">
      <formula>NOT(ISERROR(SEARCH("Issues to overcome/expected to complete",Y4)))</formula>
    </cfRule>
  </conditionalFormatting>
  <conditionalFormatting sqref="Z4">
    <cfRule type="containsText" dxfId="4192" priority="525" operator="containsText" text="Completed or fully on track">
      <formula>NOT(ISERROR(SEARCH("Completed or fully on track",Z4)))</formula>
    </cfRule>
    <cfRule type="containsText" dxfId="4191" priority="526" operator="containsText" text="On track with minor barriers to completion">
      <formula>NOT(ISERROR(SEARCH("On track with minor barriers to completion",Z4)))</formula>
    </cfRule>
    <cfRule type="containsText" dxfId="4190" priority="527" operator="containsText" text="Significant barriers to completion">
      <formula>NOT(ISERROR(SEARCH("Significant barriers to completion",Z4)))</formula>
    </cfRule>
  </conditionalFormatting>
  <conditionalFormatting sqref="Z4">
    <cfRule type="containsText" dxfId="4189" priority="522" operator="containsText" text="Completed or fully on track">
      <formula>NOT(ISERROR(SEARCH("Completed or fully on track",Z4)))</formula>
    </cfRule>
    <cfRule type="containsText" dxfId="4188" priority="523" operator="containsText" text="On track with minor barriers to completion">
      <formula>NOT(ISERROR(SEARCH("On track with minor barriers to completion",Z4)))</formula>
    </cfRule>
    <cfRule type="containsText" dxfId="4187" priority="524" operator="containsText" text="Significant barriers to completion">
      <formula>NOT(ISERROR(SEARCH("Significant barriers to completion",Z4)))</formula>
    </cfRule>
  </conditionalFormatting>
  <conditionalFormatting sqref="Z4">
    <cfRule type="containsText" dxfId="4186" priority="521" operator="containsText" text="Issues to overcome/expected to complete">
      <formula>NOT(ISERROR(SEARCH("Issues to overcome/expected to complete",Z4)))</formula>
    </cfRule>
  </conditionalFormatting>
  <conditionalFormatting sqref="AA4">
    <cfRule type="containsText" dxfId="4185" priority="518" operator="containsText" text="Completed or fully on track">
      <formula>NOT(ISERROR(SEARCH("Completed or fully on track",AA4)))</formula>
    </cfRule>
    <cfRule type="containsText" dxfId="4184" priority="519" operator="containsText" text="On track with minor barriers to completion">
      <formula>NOT(ISERROR(SEARCH("On track with minor barriers to completion",AA4)))</formula>
    </cfRule>
    <cfRule type="containsText" dxfId="4183" priority="520" operator="containsText" text="Significant barriers to completion">
      <formula>NOT(ISERROR(SEARCH("Significant barriers to completion",AA4)))</formula>
    </cfRule>
  </conditionalFormatting>
  <conditionalFormatting sqref="AA4">
    <cfRule type="containsText" dxfId="4182" priority="515" operator="containsText" text="Completed or fully on track">
      <formula>NOT(ISERROR(SEARCH("Completed or fully on track",AA4)))</formula>
    </cfRule>
    <cfRule type="containsText" dxfId="4181" priority="516" operator="containsText" text="On track with minor barriers to completion">
      <formula>NOT(ISERROR(SEARCH("On track with minor barriers to completion",AA4)))</formula>
    </cfRule>
    <cfRule type="containsText" dxfId="4180" priority="517" operator="containsText" text="Significant barriers to completion">
      <formula>NOT(ISERROR(SEARCH("Significant barriers to completion",AA4)))</formula>
    </cfRule>
  </conditionalFormatting>
  <conditionalFormatting sqref="AA4">
    <cfRule type="containsText" dxfId="4179" priority="514" operator="containsText" text="Issues to overcome/expected to complete">
      <formula>NOT(ISERROR(SEARCH("Issues to overcome/expected to complete",AA4)))</formula>
    </cfRule>
  </conditionalFormatting>
  <conditionalFormatting sqref="A4">
    <cfRule type="containsText" dxfId="4178" priority="504" operator="containsText" text="Completed or fully on track">
      <formula>NOT(ISERROR(SEARCH("Completed or fully on track",A4)))</formula>
    </cfRule>
    <cfRule type="containsText" dxfId="4177" priority="505" operator="containsText" text="Issues to overcome/expected to complete">
      <formula>NOT(ISERROR(SEARCH("Issues to overcome/expected to complete",A4)))</formula>
    </cfRule>
    <cfRule type="containsText" dxfId="4176" priority="506" operator="containsText" text="Significant barriers to completion">
      <formula>NOT(ISERROR(SEARCH("Significant barriers to completion",A4)))</formula>
    </cfRule>
  </conditionalFormatting>
  <conditionalFormatting sqref="T4">
    <cfRule type="containsText" dxfId="4175" priority="501" operator="containsText" text="Completed or fully on track">
      <formula>NOT(ISERROR(SEARCH("Completed or fully on track",T4)))</formula>
    </cfRule>
    <cfRule type="containsText" dxfId="4174" priority="502" operator="containsText" text="On track with minor barriers to completion">
      <formula>NOT(ISERROR(SEARCH("On track with minor barriers to completion",T4)))</formula>
    </cfRule>
    <cfRule type="containsText" dxfId="4173" priority="503" operator="containsText" text="Significant barriers to completion">
      <formula>NOT(ISERROR(SEARCH("Significant barriers to completion",T4)))</formula>
    </cfRule>
  </conditionalFormatting>
  <conditionalFormatting sqref="T4">
    <cfRule type="containsText" dxfId="4172" priority="498" operator="containsText" text="Completed or fully on track">
      <formula>NOT(ISERROR(SEARCH("Completed or fully on track",T4)))</formula>
    </cfRule>
    <cfRule type="containsText" dxfId="4171" priority="499" operator="containsText" text="On track with minor barriers to completion">
      <formula>NOT(ISERROR(SEARCH("On track with minor barriers to completion",T4)))</formula>
    </cfRule>
    <cfRule type="containsText" dxfId="4170" priority="500" operator="containsText" text="Significant barriers to completion">
      <formula>NOT(ISERROR(SEARCH("Significant barriers to completion",T4)))</formula>
    </cfRule>
  </conditionalFormatting>
  <conditionalFormatting sqref="T4">
    <cfRule type="containsText" dxfId="4169" priority="497" operator="containsText" text="Issues to overcome/expected to complete">
      <formula>NOT(ISERROR(SEARCH("Issues to overcome/expected to complete",T4)))</formula>
    </cfRule>
  </conditionalFormatting>
  <conditionalFormatting sqref="AB17">
    <cfRule type="containsText" dxfId="4168" priority="494" operator="containsText" text="Completed or fully on track">
      <formula>NOT(ISERROR(SEARCH("Completed or fully on track",AB17)))</formula>
    </cfRule>
    <cfRule type="containsText" dxfId="4167" priority="495" operator="containsText" text="Issues to overcome/expected to complete">
      <formula>NOT(ISERROR(SEARCH("Issues to overcome/expected to complete",AB17)))</formula>
    </cfRule>
    <cfRule type="containsText" dxfId="4166" priority="496" operator="containsText" text="Significant barriers to completion">
      <formula>NOT(ISERROR(SEARCH("Significant barriers to completion",AB17)))</formula>
    </cfRule>
  </conditionalFormatting>
  <conditionalFormatting sqref="B27">
    <cfRule type="containsText" dxfId="4165" priority="490" operator="containsText" text="Issues to overcome/expected to complete">
      <formula>NOT(ISERROR(SEARCH("Issues to overcome/expected to complete",B27)))</formula>
    </cfRule>
  </conditionalFormatting>
  <conditionalFormatting sqref="B27">
    <cfRule type="containsText" dxfId="4164" priority="491" operator="containsText" text="Completed or fully on track">
      <formula>NOT(ISERROR(SEARCH("Completed or fully on track",B27)))</formula>
    </cfRule>
    <cfRule type="containsText" dxfId="4163" priority="492" operator="containsText" text="On track with minor barriers to completion">
      <formula>NOT(ISERROR(SEARCH("On track with minor barriers to completion",B27)))</formula>
    </cfRule>
    <cfRule type="containsText" dxfId="4162" priority="493" operator="containsText" text="Significant barriers to completion">
      <formula>NOT(ISERROR(SEARCH("Significant barriers to completion",B27)))</formula>
    </cfRule>
  </conditionalFormatting>
  <conditionalFormatting sqref="C27">
    <cfRule type="containsText" dxfId="4161" priority="486" operator="containsText" text="Issues to overcome/expected to complete">
      <formula>NOT(ISERROR(SEARCH("Issues to overcome/expected to complete",C27)))</formula>
    </cfRule>
  </conditionalFormatting>
  <conditionalFormatting sqref="C27">
    <cfRule type="containsText" dxfId="4160" priority="487" operator="containsText" text="Completed or fully on track">
      <formula>NOT(ISERROR(SEARCH("Completed or fully on track",C27)))</formula>
    </cfRule>
    <cfRule type="containsText" dxfId="4159" priority="488" operator="containsText" text="On track with minor barriers to completion">
      <formula>NOT(ISERROR(SEARCH("On track with minor barriers to completion",C27)))</formula>
    </cfRule>
    <cfRule type="containsText" dxfId="4158" priority="489" operator="containsText" text="Significant barriers to completion">
      <formula>NOT(ISERROR(SEARCH("Significant barriers to completion",C27)))</formula>
    </cfRule>
  </conditionalFormatting>
  <conditionalFormatting sqref="D27">
    <cfRule type="containsText" dxfId="4157" priority="482" operator="containsText" text="Issues to overcome/expected to complete">
      <formula>NOT(ISERROR(SEARCH("Issues to overcome/expected to complete",D27)))</formula>
    </cfRule>
  </conditionalFormatting>
  <conditionalFormatting sqref="D27">
    <cfRule type="containsText" dxfId="4156" priority="483" operator="containsText" text="Completed or fully on track">
      <formula>NOT(ISERROR(SEARCH("Completed or fully on track",D27)))</formula>
    </cfRule>
    <cfRule type="containsText" dxfId="4155" priority="484" operator="containsText" text="On track with minor barriers to completion">
      <formula>NOT(ISERROR(SEARCH("On track with minor barriers to completion",D27)))</formula>
    </cfRule>
    <cfRule type="containsText" dxfId="4154" priority="485" operator="containsText" text="Significant barriers to completion">
      <formula>NOT(ISERROR(SEARCH("Significant barriers to completion",D27)))</formula>
    </cfRule>
  </conditionalFormatting>
  <conditionalFormatting sqref="E27">
    <cfRule type="containsText" dxfId="4153" priority="478" operator="containsText" text="Issues to overcome/expected to complete">
      <formula>NOT(ISERROR(SEARCH("Issues to overcome/expected to complete",E27)))</formula>
    </cfRule>
  </conditionalFormatting>
  <conditionalFormatting sqref="E27">
    <cfRule type="containsText" dxfId="4152" priority="479" operator="containsText" text="Completed or fully on track">
      <formula>NOT(ISERROR(SEARCH("Completed or fully on track",E27)))</formula>
    </cfRule>
    <cfRule type="containsText" dxfId="4151" priority="480" operator="containsText" text="On track with minor barriers to completion">
      <formula>NOT(ISERROR(SEARCH("On track with minor barriers to completion",E27)))</formula>
    </cfRule>
    <cfRule type="containsText" dxfId="4150" priority="481" operator="containsText" text="Significant barriers to completion">
      <formula>NOT(ISERROR(SEARCH("Significant barriers to completion",E27)))</formula>
    </cfRule>
  </conditionalFormatting>
  <conditionalFormatting sqref="F27">
    <cfRule type="containsText" dxfId="4149" priority="474" operator="containsText" text="Issues to overcome/expected to complete">
      <formula>NOT(ISERROR(SEARCH("Issues to overcome/expected to complete",F27)))</formula>
    </cfRule>
  </conditionalFormatting>
  <conditionalFormatting sqref="F27">
    <cfRule type="containsText" dxfId="4148" priority="475" operator="containsText" text="Completed or fully on track">
      <formula>NOT(ISERROR(SEARCH("Completed or fully on track",F27)))</formula>
    </cfRule>
    <cfRule type="containsText" dxfId="4147" priority="476" operator="containsText" text="On track with minor barriers to completion">
      <formula>NOT(ISERROR(SEARCH("On track with minor barriers to completion",F27)))</formula>
    </cfRule>
    <cfRule type="containsText" dxfId="4146" priority="477" operator="containsText" text="Significant barriers to completion">
      <formula>NOT(ISERROR(SEARCH("Significant barriers to completion",F27)))</formula>
    </cfRule>
  </conditionalFormatting>
  <conditionalFormatting sqref="G27">
    <cfRule type="containsText" dxfId="4145" priority="470" operator="containsText" text="Issues to overcome/expected to complete">
      <formula>NOT(ISERROR(SEARCH("Issues to overcome/expected to complete",G27)))</formula>
    </cfRule>
  </conditionalFormatting>
  <conditionalFormatting sqref="G27">
    <cfRule type="containsText" dxfId="4144" priority="471" operator="containsText" text="Completed or fully on track">
      <formula>NOT(ISERROR(SEARCH("Completed or fully on track",G27)))</formula>
    </cfRule>
    <cfRule type="containsText" dxfId="4143" priority="472" operator="containsText" text="On track with minor barriers to completion">
      <formula>NOT(ISERROR(SEARCH("On track with minor barriers to completion",G27)))</formula>
    </cfRule>
    <cfRule type="containsText" dxfId="4142" priority="473" operator="containsText" text="Significant barriers to completion">
      <formula>NOT(ISERROR(SEARCH("Significant barriers to completion",G27)))</formula>
    </cfRule>
  </conditionalFormatting>
  <conditionalFormatting sqref="H27">
    <cfRule type="containsText" dxfId="4141" priority="466" operator="containsText" text="Issues to overcome/expected to complete">
      <formula>NOT(ISERROR(SEARCH("Issues to overcome/expected to complete",H27)))</formula>
    </cfRule>
  </conditionalFormatting>
  <conditionalFormatting sqref="H27">
    <cfRule type="containsText" dxfId="4140" priority="467" operator="containsText" text="Completed or fully on track">
      <formula>NOT(ISERROR(SEARCH("Completed or fully on track",H27)))</formula>
    </cfRule>
    <cfRule type="containsText" dxfId="4139" priority="468" operator="containsText" text="On track with minor barriers to completion">
      <formula>NOT(ISERROR(SEARCH("On track with minor barriers to completion",H27)))</formula>
    </cfRule>
    <cfRule type="containsText" dxfId="4138" priority="469" operator="containsText" text="Significant barriers to completion">
      <formula>NOT(ISERROR(SEARCH("Significant barriers to completion",H27)))</formula>
    </cfRule>
  </conditionalFormatting>
  <conditionalFormatting sqref="I27">
    <cfRule type="containsText" dxfId="4137" priority="462" operator="containsText" text="Issues to overcome/expected to complete">
      <formula>NOT(ISERROR(SEARCH("Issues to overcome/expected to complete",I27)))</formula>
    </cfRule>
  </conditionalFormatting>
  <conditionalFormatting sqref="I27">
    <cfRule type="containsText" dxfId="4136" priority="463" operator="containsText" text="Completed or fully on track">
      <formula>NOT(ISERROR(SEARCH("Completed or fully on track",I27)))</formula>
    </cfRule>
    <cfRule type="containsText" dxfId="4135" priority="464" operator="containsText" text="On track with minor barriers to completion">
      <formula>NOT(ISERROR(SEARCH("On track with minor barriers to completion",I27)))</formula>
    </cfRule>
    <cfRule type="containsText" dxfId="4134" priority="465" operator="containsText" text="Significant barriers to completion">
      <formula>NOT(ISERROR(SEARCH("Significant barriers to completion",I27)))</formula>
    </cfRule>
  </conditionalFormatting>
  <conditionalFormatting sqref="J27">
    <cfRule type="containsText" dxfId="4133" priority="458" operator="containsText" text="Issues to overcome/expected to complete">
      <formula>NOT(ISERROR(SEARCH("Issues to overcome/expected to complete",J27)))</formula>
    </cfRule>
  </conditionalFormatting>
  <conditionalFormatting sqref="J27">
    <cfRule type="containsText" dxfId="4132" priority="459" operator="containsText" text="Completed or fully on track">
      <formula>NOT(ISERROR(SEARCH("Completed or fully on track",J27)))</formula>
    </cfRule>
    <cfRule type="containsText" dxfId="4131" priority="460" operator="containsText" text="On track with minor barriers to completion">
      <formula>NOT(ISERROR(SEARCH("On track with minor barriers to completion",J27)))</formula>
    </cfRule>
    <cfRule type="containsText" dxfId="4130" priority="461" operator="containsText" text="Significant barriers to completion">
      <formula>NOT(ISERROR(SEARCH("Significant barriers to completion",J27)))</formula>
    </cfRule>
  </conditionalFormatting>
  <conditionalFormatting sqref="K27">
    <cfRule type="containsText" dxfId="4129" priority="454" operator="containsText" text="Issues to overcome/expected to complete">
      <formula>NOT(ISERROR(SEARCH("Issues to overcome/expected to complete",K27)))</formula>
    </cfRule>
  </conditionalFormatting>
  <conditionalFormatting sqref="K27">
    <cfRule type="containsText" dxfId="4128" priority="455" operator="containsText" text="Completed or fully on track">
      <formula>NOT(ISERROR(SEARCH("Completed or fully on track",K27)))</formula>
    </cfRule>
    <cfRule type="containsText" dxfId="4127" priority="456" operator="containsText" text="On track with minor barriers to completion">
      <formula>NOT(ISERROR(SEARCH("On track with minor barriers to completion",K27)))</formula>
    </cfRule>
    <cfRule type="containsText" dxfId="4126" priority="457" operator="containsText" text="Significant barriers to completion">
      <formula>NOT(ISERROR(SEARCH("Significant barriers to completion",K27)))</formula>
    </cfRule>
  </conditionalFormatting>
  <conditionalFormatting sqref="L27">
    <cfRule type="containsText" dxfId="4125" priority="450" operator="containsText" text="Issues to overcome/expected to complete">
      <formula>NOT(ISERROR(SEARCH("Issues to overcome/expected to complete",L27)))</formula>
    </cfRule>
  </conditionalFormatting>
  <conditionalFormatting sqref="L27">
    <cfRule type="containsText" dxfId="4124" priority="451" operator="containsText" text="Completed or fully on track">
      <formula>NOT(ISERROR(SEARCH("Completed or fully on track",L27)))</formula>
    </cfRule>
    <cfRule type="containsText" dxfId="4123" priority="452" operator="containsText" text="On track with minor barriers to completion">
      <formula>NOT(ISERROR(SEARCH("On track with minor barriers to completion",L27)))</formula>
    </cfRule>
    <cfRule type="containsText" dxfId="4122" priority="453" operator="containsText" text="Significant barriers to completion">
      <formula>NOT(ISERROR(SEARCH("Significant barriers to completion",L27)))</formula>
    </cfRule>
  </conditionalFormatting>
  <conditionalFormatting sqref="M27">
    <cfRule type="containsText" dxfId="4121" priority="446" operator="containsText" text="Issues to overcome/expected to complete">
      <formula>NOT(ISERROR(SEARCH("Issues to overcome/expected to complete",M27)))</formula>
    </cfRule>
  </conditionalFormatting>
  <conditionalFormatting sqref="M27">
    <cfRule type="containsText" dxfId="4120" priority="447" operator="containsText" text="Completed or fully on track">
      <formula>NOT(ISERROR(SEARCH("Completed or fully on track",M27)))</formula>
    </cfRule>
    <cfRule type="containsText" dxfId="4119" priority="448" operator="containsText" text="On track with minor barriers to completion">
      <formula>NOT(ISERROR(SEARCH("On track with minor barriers to completion",M27)))</formula>
    </cfRule>
    <cfRule type="containsText" dxfId="4118" priority="449" operator="containsText" text="Significant barriers to completion">
      <formula>NOT(ISERROR(SEARCH("Significant barriers to completion",M27)))</formula>
    </cfRule>
  </conditionalFormatting>
  <conditionalFormatting sqref="N27">
    <cfRule type="containsText" dxfId="4117" priority="442" operator="containsText" text="Issues to overcome/expected to complete">
      <formula>NOT(ISERROR(SEARCH("Issues to overcome/expected to complete",N27)))</formula>
    </cfRule>
  </conditionalFormatting>
  <conditionalFormatting sqref="N27">
    <cfRule type="containsText" dxfId="4116" priority="443" operator="containsText" text="Completed or fully on track">
      <formula>NOT(ISERROR(SEARCH("Completed or fully on track",N27)))</formula>
    </cfRule>
    <cfRule type="containsText" dxfId="4115" priority="444" operator="containsText" text="On track with minor barriers to completion">
      <formula>NOT(ISERROR(SEARCH("On track with minor barriers to completion",N27)))</formula>
    </cfRule>
    <cfRule type="containsText" dxfId="4114" priority="445" operator="containsText" text="Significant barriers to completion">
      <formula>NOT(ISERROR(SEARCH("Significant barriers to completion",N27)))</formula>
    </cfRule>
  </conditionalFormatting>
  <conditionalFormatting sqref="P27">
    <cfRule type="containsText" dxfId="4113" priority="438" operator="containsText" text="Issues to overcome/expected to complete">
      <formula>NOT(ISERROR(SEARCH("Issues to overcome/expected to complete",P27)))</formula>
    </cfRule>
  </conditionalFormatting>
  <conditionalFormatting sqref="P27">
    <cfRule type="containsText" dxfId="4112" priority="439" operator="containsText" text="Completed or fully on track">
      <formula>NOT(ISERROR(SEARCH("Completed or fully on track",P27)))</formula>
    </cfRule>
    <cfRule type="containsText" dxfId="4111" priority="440" operator="containsText" text="On track with minor barriers to completion">
      <formula>NOT(ISERROR(SEARCH("On track with minor barriers to completion",P27)))</formula>
    </cfRule>
    <cfRule type="containsText" dxfId="4110" priority="441" operator="containsText" text="Significant barriers to completion">
      <formula>NOT(ISERROR(SEARCH("Significant barriers to completion",P27)))</formula>
    </cfRule>
  </conditionalFormatting>
  <conditionalFormatting sqref="Q27">
    <cfRule type="containsText" dxfId="4109" priority="434" operator="containsText" text="Issues to overcome/expected to complete">
      <formula>NOT(ISERROR(SEARCH("Issues to overcome/expected to complete",Q27)))</formula>
    </cfRule>
  </conditionalFormatting>
  <conditionalFormatting sqref="Q27">
    <cfRule type="containsText" dxfId="4108" priority="435" operator="containsText" text="Completed or fully on track">
      <formula>NOT(ISERROR(SEARCH("Completed or fully on track",Q27)))</formula>
    </cfRule>
    <cfRule type="containsText" dxfId="4107" priority="436" operator="containsText" text="On track with minor barriers to completion">
      <formula>NOT(ISERROR(SEARCH("On track with minor barriers to completion",Q27)))</formula>
    </cfRule>
    <cfRule type="containsText" dxfId="4106" priority="437" operator="containsText" text="Significant barriers to completion">
      <formula>NOT(ISERROR(SEARCH("Significant barriers to completion",Q27)))</formula>
    </cfRule>
  </conditionalFormatting>
  <conditionalFormatting sqref="R27">
    <cfRule type="containsText" dxfId="4105" priority="430" operator="containsText" text="Issues to overcome/expected to complete">
      <formula>NOT(ISERROR(SEARCH("Issues to overcome/expected to complete",R27)))</formula>
    </cfRule>
  </conditionalFormatting>
  <conditionalFormatting sqref="R27">
    <cfRule type="containsText" dxfId="4104" priority="431" operator="containsText" text="Completed or fully on track">
      <formula>NOT(ISERROR(SEARCH("Completed or fully on track",R27)))</formula>
    </cfRule>
    <cfRule type="containsText" dxfId="4103" priority="432" operator="containsText" text="On track with minor barriers to completion">
      <formula>NOT(ISERROR(SEARCH("On track with minor barriers to completion",R27)))</formula>
    </cfRule>
    <cfRule type="containsText" dxfId="4102" priority="433" operator="containsText" text="Significant barriers to completion">
      <formula>NOT(ISERROR(SEARCH("Significant barriers to completion",R27)))</formula>
    </cfRule>
  </conditionalFormatting>
  <conditionalFormatting sqref="S27">
    <cfRule type="containsText" dxfId="4101" priority="426" operator="containsText" text="Issues to overcome/expected to complete">
      <formula>NOT(ISERROR(SEARCH("Issues to overcome/expected to complete",S27)))</formula>
    </cfRule>
  </conditionalFormatting>
  <conditionalFormatting sqref="S27">
    <cfRule type="containsText" dxfId="4100" priority="427" operator="containsText" text="Completed or fully on track">
      <formula>NOT(ISERROR(SEARCH("Completed or fully on track",S27)))</formula>
    </cfRule>
    <cfRule type="containsText" dxfId="4099" priority="428" operator="containsText" text="On track with minor barriers to completion">
      <formula>NOT(ISERROR(SEARCH("On track with minor barriers to completion",S27)))</formula>
    </cfRule>
    <cfRule type="containsText" dxfId="4098" priority="429" operator="containsText" text="Significant barriers to completion">
      <formula>NOT(ISERROR(SEARCH("Significant barriers to completion",S27)))</formula>
    </cfRule>
  </conditionalFormatting>
  <conditionalFormatting sqref="T27">
    <cfRule type="containsText" dxfId="4097" priority="422" operator="containsText" text="Issues to overcome/expected to complete">
      <formula>NOT(ISERROR(SEARCH("Issues to overcome/expected to complete",T27)))</formula>
    </cfRule>
  </conditionalFormatting>
  <conditionalFormatting sqref="T27">
    <cfRule type="containsText" dxfId="4096" priority="423" operator="containsText" text="Completed or fully on track">
      <formula>NOT(ISERROR(SEARCH("Completed or fully on track",T27)))</formula>
    </cfRule>
    <cfRule type="containsText" dxfId="4095" priority="424" operator="containsText" text="On track with minor barriers to completion">
      <formula>NOT(ISERROR(SEARCH("On track with minor barriers to completion",T27)))</formula>
    </cfRule>
    <cfRule type="containsText" dxfId="4094" priority="425" operator="containsText" text="Significant barriers to completion">
      <formula>NOT(ISERROR(SEARCH("Significant barriers to completion",T27)))</formula>
    </cfRule>
  </conditionalFormatting>
  <conditionalFormatting sqref="U27">
    <cfRule type="containsText" dxfId="4093" priority="418" operator="containsText" text="Issues to overcome/expected to complete">
      <formula>NOT(ISERROR(SEARCH("Issues to overcome/expected to complete",U27)))</formula>
    </cfRule>
  </conditionalFormatting>
  <conditionalFormatting sqref="U27">
    <cfRule type="containsText" dxfId="4092" priority="419" operator="containsText" text="Completed or fully on track">
      <formula>NOT(ISERROR(SEARCH("Completed or fully on track",U27)))</formula>
    </cfRule>
    <cfRule type="containsText" dxfId="4091" priority="420" operator="containsText" text="On track with minor barriers to completion">
      <formula>NOT(ISERROR(SEARCH("On track with minor barriers to completion",U27)))</formula>
    </cfRule>
    <cfRule type="containsText" dxfId="4090" priority="421" operator="containsText" text="Significant barriers to completion">
      <formula>NOT(ISERROR(SEARCH("Significant barriers to completion",U27)))</formula>
    </cfRule>
  </conditionalFormatting>
  <conditionalFormatting sqref="V27">
    <cfRule type="containsText" dxfId="4089" priority="414" operator="containsText" text="Issues to overcome/expected to complete">
      <formula>NOT(ISERROR(SEARCH("Issues to overcome/expected to complete",V27)))</formula>
    </cfRule>
  </conditionalFormatting>
  <conditionalFormatting sqref="V27">
    <cfRule type="containsText" dxfId="4088" priority="415" operator="containsText" text="Completed or fully on track">
      <formula>NOT(ISERROR(SEARCH("Completed or fully on track",V27)))</formula>
    </cfRule>
    <cfRule type="containsText" dxfId="4087" priority="416" operator="containsText" text="On track with minor barriers to completion">
      <formula>NOT(ISERROR(SEARCH("On track with minor barriers to completion",V27)))</formula>
    </cfRule>
    <cfRule type="containsText" dxfId="4086" priority="417" operator="containsText" text="Significant barriers to completion">
      <formula>NOT(ISERROR(SEARCH("Significant barriers to completion",V27)))</formula>
    </cfRule>
  </conditionalFormatting>
  <conditionalFormatting sqref="W27">
    <cfRule type="containsText" dxfId="4085" priority="410" operator="containsText" text="Issues to overcome/expected to complete">
      <formula>NOT(ISERROR(SEARCH("Issues to overcome/expected to complete",W27)))</formula>
    </cfRule>
  </conditionalFormatting>
  <conditionalFormatting sqref="W27">
    <cfRule type="containsText" dxfId="4084" priority="411" operator="containsText" text="Completed or fully on track">
      <formula>NOT(ISERROR(SEARCH("Completed or fully on track",W27)))</formula>
    </cfRule>
    <cfRule type="containsText" dxfId="4083" priority="412" operator="containsText" text="On track with minor barriers to completion">
      <formula>NOT(ISERROR(SEARCH("On track with minor barriers to completion",W27)))</formula>
    </cfRule>
    <cfRule type="containsText" dxfId="4082" priority="413" operator="containsText" text="Significant barriers to completion">
      <formula>NOT(ISERROR(SEARCH("Significant barriers to completion",W27)))</formula>
    </cfRule>
  </conditionalFormatting>
  <conditionalFormatting sqref="X27">
    <cfRule type="containsText" dxfId="4081" priority="406" operator="containsText" text="Issues to overcome/expected to complete">
      <formula>NOT(ISERROR(SEARCH("Issues to overcome/expected to complete",X27)))</formula>
    </cfRule>
  </conditionalFormatting>
  <conditionalFormatting sqref="X27">
    <cfRule type="containsText" dxfId="4080" priority="407" operator="containsText" text="Completed or fully on track">
      <formula>NOT(ISERROR(SEARCH("Completed or fully on track",X27)))</formula>
    </cfRule>
    <cfRule type="containsText" dxfId="4079" priority="408" operator="containsText" text="On track with minor barriers to completion">
      <formula>NOT(ISERROR(SEARCH("On track with minor barriers to completion",X27)))</formula>
    </cfRule>
    <cfRule type="containsText" dxfId="4078" priority="409" operator="containsText" text="Significant barriers to completion">
      <formula>NOT(ISERROR(SEARCH("Significant barriers to completion",X27)))</formula>
    </cfRule>
  </conditionalFormatting>
  <conditionalFormatting sqref="Y27">
    <cfRule type="containsText" dxfId="4077" priority="402" operator="containsText" text="Issues to overcome/expected to complete">
      <formula>NOT(ISERROR(SEARCH("Issues to overcome/expected to complete",Y27)))</formula>
    </cfRule>
  </conditionalFormatting>
  <conditionalFormatting sqref="Y27">
    <cfRule type="containsText" dxfId="4076" priority="403" operator="containsText" text="Completed or fully on track">
      <formula>NOT(ISERROR(SEARCH("Completed or fully on track",Y27)))</formula>
    </cfRule>
    <cfRule type="containsText" dxfId="4075" priority="404" operator="containsText" text="On track with minor barriers to completion">
      <formula>NOT(ISERROR(SEARCH("On track with minor barriers to completion",Y27)))</formula>
    </cfRule>
    <cfRule type="containsText" dxfId="4074" priority="405" operator="containsText" text="Significant barriers to completion">
      <formula>NOT(ISERROR(SEARCH("Significant barriers to completion",Y27)))</formula>
    </cfRule>
  </conditionalFormatting>
  <conditionalFormatting sqref="Z27">
    <cfRule type="containsText" dxfId="4073" priority="398" operator="containsText" text="Issues to overcome/expected to complete">
      <formula>NOT(ISERROR(SEARCH("Issues to overcome/expected to complete",Z27)))</formula>
    </cfRule>
  </conditionalFormatting>
  <conditionalFormatting sqref="Z27">
    <cfRule type="containsText" dxfId="4072" priority="399" operator="containsText" text="Completed or fully on track">
      <formula>NOT(ISERROR(SEARCH("Completed or fully on track",Z27)))</formula>
    </cfRule>
    <cfRule type="containsText" dxfId="4071" priority="400" operator="containsText" text="On track with minor barriers to completion">
      <formula>NOT(ISERROR(SEARCH("On track with minor barriers to completion",Z27)))</formula>
    </cfRule>
    <cfRule type="containsText" dxfId="4070" priority="401" operator="containsText" text="Significant barriers to completion">
      <formula>NOT(ISERROR(SEARCH("Significant barriers to completion",Z27)))</formula>
    </cfRule>
  </conditionalFormatting>
  <conditionalFormatting sqref="AA27">
    <cfRule type="containsText" dxfId="4069" priority="394" operator="containsText" text="Issues to overcome/expected to complete">
      <formula>NOT(ISERROR(SEARCH("Issues to overcome/expected to complete",AA27)))</formula>
    </cfRule>
  </conditionalFormatting>
  <conditionalFormatting sqref="AA27">
    <cfRule type="containsText" dxfId="4068" priority="395" operator="containsText" text="Completed or fully on track">
      <formula>NOT(ISERROR(SEARCH("Completed or fully on track",AA27)))</formula>
    </cfRule>
    <cfRule type="containsText" dxfId="4067" priority="396" operator="containsText" text="On track with minor barriers to completion">
      <formula>NOT(ISERROR(SEARCH("On track with minor barriers to completion",AA27)))</formula>
    </cfRule>
    <cfRule type="containsText" dxfId="4066" priority="397" operator="containsText" text="Significant barriers to completion">
      <formula>NOT(ISERROR(SEARCH("Significant barriers to completion",AA27)))</formula>
    </cfRule>
  </conditionalFormatting>
  <conditionalFormatting sqref="A21">
    <cfRule type="containsText" dxfId="4065" priority="205" operator="containsText" text="Completed or fully on track">
      <formula>NOT(ISERROR(SEARCH("Completed or fully on track",A21)))</formula>
    </cfRule>
    <cfRule type="containsText" dxfId="4064" priority="206" operator="containsText" text="Issues to overcome/expected to complete">
      <formula>NOT(ISERROR(SEARCH("Issues to overcome/expected to complete",A21)))</formula>
    </cfRule>
    <cfRule type="containsText" dxfId="4063" priority="207" operator="containsText" text="Significant barriers to completion">
      <formula>NOT(ISERROR(SEARCH("Significant barriers to completion",A21)))</formula>
    </cfRule>
  </conditionalFormatting>
  <conditionalFormatting sqref="A33">
    <cfRule type="containsText" dxfId="4062" priority="176" operator="containsText" text="Completed or fully on track">
      <formula>NOT(ISERROR(SEARCH("Completed or fully on track",A33)))</formula>
    </cfRule>
    <cfRule type="containsText" dxfId="4061" priority="177" operator="containsText" text="Issues to overcome/expected to complete">
      <formula>NOT(ISERROR(SEARCH("Issues to overcome/expected to complete",A33)))</formula>
    </cfRule>
    <cfRule type="containsText" dxfId="4060" priority="178" operator="containsText" text="Significant barriers to completion">
      <formula>NOT(ISERROR(SEARCH("Significant barriers to completion",A33)))</formula>
    </cfRule>
  </conditionalFormatting>
  <conditionalFormatting sqref="B18:AA18">
    <cfRule type="containsText" dxfId="4059" priority="173" operator="containsText" text="Completed or fully on track">
      <formula>NOT(ISERROR(SEARCH("Completed or fully on track",B18)))</formula>
    </cfRule>
    <cfRule type="containsText" dxfId="4058" priority="174" operator="containsText" text="Issues to overcome/expected to complete">
      <formula>NOT(ISERROR(SEARCH("Issues to overcome/expected to complete",B18)))</formula>
    </cfRule>
    <cfRule type="containsText" dxfId="4057" priority="175" operator="containsText" text="Significant barriers to completion">
      <formula>NOT(ISERROR(SEARCH("Significant barriers to completion",B18)))</formula>
    </cfRule>
  </conditionalFormatting>
  <conditionalFormatting sqref="W33:AA33">
    <cfRule type="containsText" dxfId="4056" priority="157" operator="containsText" text="Completed or fully on track">
      <formula>NOT(ISERROR(SEARCH("Completed or fully on track",W33)))</formula>
    </cfRule>
    <cfRule type="containsText" dxfId="4055" priority="158" operator="containsText" text="Issues to overcome/expected to complete">
      <formula>NOT(ISERROR(SEARCH("Issues to overcome/expected to complete",W33)))</formula>
    </cfRule>
    <cfRule type="containsText" dxfId="4054" priority="159" operator="containsText" text="Significant barriers to completion">
      <formula>NOT(ISERROR(SEARCH("Significant barriers to completion",W33)))</formula>
    </cfRule>
  </conditionalFormatting>
  <conditionalFormatting sqref="B33:D33 F33:V33">
    <cfRule type="containsText" dxfId="4053" priority="154" operator="containsText" text="Completed or fully on track">
      <formula>NOT(ISERROR(SEARCH("Completed or fully on track",B33)))</formula>
    </cfRule>
    <cfRule type="containsText" dxfId="4052" priority="155" operator="containsText" text="Issues to overcome/expected to complete">
      <formula>NOT(ISERROR(SEARCH("Issues to overcome/expected to complete",B33)))</formula>
    </cfRule>
    <cfRule type="containsText" dxfId="4051" priority="156" operator="containsText" text="Significant barriers to completion">
      <formula>NOT(ISERROR(SEARCH("Significant barriers to completion",B33)))</formula>
    </cfRule>
  </conditionalFormatting>
  <conditionalFormatting sqref="B33:D33 F33:V33">
    <cfRule type="containsText" dxfId="4050" priority="151" operator="containsText" text="Completed or fully on track">
      <formula>NOT(ISERROR(SEARCH("Completed or fully on track",B33)))</formula>
    </cfRule>
    <cfRule type="containsText" dxfId="4049" priority="152" operator="containsText" text="Issues to overcome/expected to complete">
      <formula>NOT(ISERROR(SEARCH("Issues to overcome/expected to complete",B33)))</formula>
    </cfRule>
    <cfRule type="containsText" dxfId="4048" priority="153" operator="containsText" text="Significant barriers to completion">
      <formula>NOT(ISERROR(SEARCH("Significant barriers to completion",B33)))</formula>
    </cfRule>
  </conditionalFormatting>
  <conditionalFormatting sqref="B21:AA21">
    <cfRule type="containsText" dxfId="4047" priority="145" operator="containsText" text="Completed or fully on track">
      <formula>NOT(ISERROR(SEARCH("Completed or fully on track",B21)))</formula>
    </cfRule>
    <cfRule type="containsText" dxfId="4046" priority="146" operator="containsText" text="Issues to overcome/expected to complete">
      <formula>NOT(ISERROR(SEARCH("Issues to overcome/expected to complete",B21)))</formula>
    </cfRule>
    <cfRule type="containsText" dxfId="4045" priority="147" operator="containsText" text="Significant barriers to completion">
      <formula>NOT(ISERROR(SEARCH("Significant barriers to completion",B21)))</formula>
    </cfRule>
  </conditionalFormatting>
  <conditionalFormatting sqref="B15:AA15">
    <cfRule type="containsText" dxfId="4044" priority="132" operator="containsText" text="Completed or fully on track">
      <formula>NOT(ISERROR(SEARCH("Completed or fully on track",B15)))</formula>
    </cfRule>
    <cfRule type="containsText" dxfId="4043" priority="133" operator="containsText" text="Issues to overcome/expected to complete">
      <formula>NOT(ISERROR(SEARCH("Issues to overcome/expected to complete",B15)))</formula>
    </cfRule>
    <cfRule type="containsText" dxfId="4042" priority="134" operator="containsText" text="Significant barriers to completion">
      <formula>NOT(ISERROR(SEARCH("Significant barriers to completion",B15)))</formula>
    </cfRule>
  </conditionalFormatting>
  <conditionalFormatting sqref="M5:M7">
    <cfRule type="containsText" dxfId="4041" priority="126" operator="containsText" text="Completed or fully on track">
      <formula>NOT(ISERROR(SEARCH("Completed or fully on track",M5)))</formula>
    </cfRule>
    <cfRule type="containsText" dxfId="4040" priority="127" operator="containsText" text="Issues to overcome/expected to complete">
      <formula>NOT(ISERROR(SEARCH("Issues to overcome/expected to complete",M5)))</formula>
    </cfRule>
    <cfRule type="containsText" dxfId="4039" priority="128" operator="containsText" text="Significant barriers to completion">
      <formula>NOT(ISERROR(SEARCH("Significant barriers to completion",M5)))</formula>
    </cfRule>
  </conditionalFormatting>
  <conditionalFormatting sqref="N5:N7">
    <cfRule type="containsText" dxfId="4038" priority="123" operator="containsText" text="Completed or fully on track">
      <formula>NOT(ISERROR(SEARCH("Completed or fully on track",N5)))</formula>
    </cfRule>
    <cfRule type="containsText" dxfId="4037" priority="124" operator="containsText" text="Issues to overcome/expected to complete">
      <formula>NOT(ISERROR(SEARCH("Issues to overcome/expected to complete",N5)))</formula>
    </cfRule>
    <cfRule type="containsText" dxfId="4036" priority="125" operator="containsText" text="Significant barriers to completion">
      <formula>NOT(ISERROR(SEARCH("Significant barriers to completion",N5)))</formula>
    </cfRule>
  </conditionalFormatting>
  <conditionalFormatting sqref="N5:N7">
    <cfRule type="containsText" dxfId="4035" priority="120" operator="containsText" text="Completed or fully on track">
      <formula>NOT(ISERROR(SEARCH("Completed or fully on track",N5)))</formula>
    </cfRule>
    <cfRule type="containsText" dxfId="4034" priority="121" operator="containsText" text="Issues to overcome/expected to complete">
      <formula>NOT(ISERROR(SEARCH("Issues to overcome/expected to complete",N5)))</formula>
    </cfRule>
    <cfRule type="containsText" dxfId="4033" priority="122" operator="containsText" text="Significant barriers to completion">
      <formula>NOT(ISERROR(SEARCH("Significant barriers to completion",N5)))</formula>
    </cfRule>
  </conditionalFormatting>
  <conditionalFormatting sqref="R2">
    <cfRule type="containsText" dxfId="4032" priority="113" operator="containsText" text="Issues to overcome/expected to complete">
      <formula>NOT(ISERROR(SEARCH("Issues to overcome/expected to complete",R2)))</formula>
    </cfRule>
  </conditionalFormatting>
  <conditionalFormatting sqref="R2">
    <cfRule type="containsText" dxfId="4031" priority="117" operator="containsText" text="Completed or fully on track">
      <formula>NOT(ISERROR(SEARCH("Completed or fully on track",R2)))</formula>
    </cfRule>
    <cfRule type="containsText" dxfId="4030" priority="118" operator="containsText" text="On track with minor barriers to completion">
      <formula>NOT(ISERROR(SEARCH("On track with minor barriers to completion",R2)))</formula>
    </cfRule>
    <cfRule type="containsText" dxfId="4029" priority="119" operator="containsText" text="Significant barriers to completion">
      <formula>NOT(ISERROR(SEARCH("Significant barriers to completion",R2)))</formula>
    </cfRule>
  </conditionalFormatting>
  <conditionalFormatting sqref="R2">
    <cfRule type="containsText" dxfId="4028" priority="114" operator="containsText" text="Completed or fully on track">
      <formula>NOT(ISERROR(SEARCH("Completed or fully on track",R2)))</formula>
    </cfRule>
    <cfRule type="containsText" dxfId="4027" priority="115" operator="containsText" text="On track with minor barriers to completion">
      <formula>NOT(ISERROR(SEARCH("On track with minor barriers to completion",R2)))</formula>
    </cfRule>
    <cfRule type="containsText" dxfId="4026" priority="116" operator="containsText" text="Significant barriers to completion">
      <formula>NOT(ISERROR(SEARCH("Significant barriers to completion",R2)))</formula>
    </cfRule>
  </conditionalFormatting>
  <conditionalFormatting sqref="S2">
    <cfRule type="containsText" dxfId="4025" priority="106" operator="containsText" text="Issues to overcome/expected to complete">
      <formula>NOT(ISERROR(SEARCH("Issues to overcome/expected to complete",S2)))</formula>
    </cfRule>
  </conditionalFormatting>
  <conditionalFormatting sqref="S2">
    <cfRule type="containsText" dxfId="4024" priority="110" operator="containsText" text="Completed or fully on track">
      <formula>NOT(ISERROR(SEARCH("Completed or fully on track",S2)))</formula>
    </cfRule>
    <cfRule type="containsText" dxfId="4023" priority="111" operator="containsText" text="On track with minor barriers to completion">
      <formula>NOT(ISERROR(SEARCH("On track with minor barriers to completion",S2)))</formula>
    </cfRule>
    <cfRule type="containsText" dxfId="4022" priority="112" operator="containsText" text="Significant barriers to completion">
      <formula>NOT(ISERROR(SEARCH("Significant barriers to completion",S2)))</formula>
    </cfRule>
  </conditionalFormatting>
  <conditionalFormatting sqref="S2">
    <cfRule type="containsText" dxfId="4021" priority="107" operator="containsText" text="Completed or fully on track">
      <formula>NOT(ISERROR(SEARCH("Completed or fully on track",S2)))</formula>
    </cfRule>
    <cfRule type="containsText" dxfId="4020" priority="108" operator="containsText" text="On track with minor barriers to completion">
      <formula>NOT(ISERROR(SEARCH("On track with minor barriers to completion",S2)))</formula>
    </cfRule>
    <cfRule type="containsText" dxfId="4019" priority="109" operator="containsText" text="Significant barriers to completion">
      <formula>NOT(ISERROR(SEARCH("Significant barriers to completion",S2)))</formula>
    </cfRule>
  </conditionalFormatting>
  <conditionalFormatting sqref="Y2">
    <cfRule type="containsText" dxfId="4018" priority="99" operator="containsText" text="Issues to overcome/expected to complete">
      <formula>NOT(ISERROR(SEARCH("Issues to overcome/expected to complete",Y2)))</formula>
    </cfRule>
  </conditionalFormatting>
  <conditionalFormatting sqref="Y2">
    <cfRule type="containsText" dxfId="4017" priority="103" operator="containsText" text="Completed or fully on track">
      <formula>NOT(ISERROR(SEARCH("Completed or fully on track",Y2)))</formula>
    </cfRule>
    <cfRule type="containsText" dxfId="4016" priority="104" operator="containsText" text="On track with minor barriers to completion">
      <formula>NOT(ISERROR(SEARCH("On track with minor barriers to completion",Y2)))</formula>
    </cfRule>
    <cfRule type="containsText" dxfId="4015" priority="105" operator="containsText" text="Significant barriers to completion">
      <formula>NOT(ISERROR(SEARCH("Significant barriers to completion",Y2)))</formula>
    </cfRule>
  </conditionalFormatting>
  <conditionalFormatting sqref="Y2">
    <cfRule type="containsText" dxfId="4014" priority="100" operator="containsText" text="Completed or fully on track">
      <formula>NOT(ISERROR(SEARCH("Completed or fully on track",Y2)))</formula>
    </cfRule>
    <cfRule type="containsText" dxfId="4013" priority="101" operator="containsText" text="On track with minor barriers to completion">
      <formula>NOT(ISERROR(SEARCH("On track with minor barriers to completion",Y2)))</formula>
    </cfRule>
    <cfRule type="containsText" dxfId="4012" priority="102" operator="containsText" text="Significant barriers to completion">
      <formula>NOT(ISERROR(SEARCH("Significant barriers to completion",Y2)))</formula>
    </cfRule>
  </conditionalFormatting>
  <conditionalFormatting sqref="W2 Z2">
    <cfRule type="containsText" dxfId="4011" priority="92" operator="containsText" text="Issues to overcome/expected to complete">
      <formula>NOT(ISERROR(SEARCH("Issues to overcome/expected to complete",W2)))</formula>
    </cfRule>
  </conditionalFormatting>
  <conditionalFormatting sqref="W2 Z2">
    <cfRule type="containsText" dxfId="4010" priority="96" operator="containsText" text="Completed or fully on track">
      <formula>NOT(ISERROR(SEARCH("Completed or fully on track",W2)))</formula>
    </cfRule>
    <cfRule type="containsText" dxfId="4009" priority="97" operator="containsText" text="On track with minor barriers to completion">
      <formula>NOT(ISERROR(SEARCH("On track with minor barriers to completion",W2)))</formula>
    </cfRule>
    <cfRule type="containsText" dxfId="4008" priority="98" operator="containsText" text="Significant barriers to completion">
      <formula>NOT(ISERROR(SEARCH("Significant barriers to completion",W2)))</formula>
    </cfRule>
  </conditionalFormatting>
  <conditionalFormatting sqref="W2 Z2">
    <cfRule type="containsText" dxfId="4007" priority="93" operator="containsText" text="Completed or fully on track">
      <formula>NOT(ISERROR(SEARCH("Completed or fully on track",W2)))</formula>
    </cfRule>
    <cfRule type="containsText" dxfId="4006" priority="94" operator="containsText" text="On track with minor barriers to completion">
      <formula>NOT(ISERROR(SEARCH("On track with minor barriers to completion",W2)))</formula>
    </cfRule>
    <cfRule type="containsText" dxfId="4005" priority="95" operator="containsText" text="Significant barriers to completion">
      <formula>NOT(ISERROR(SEARCH("Significant barriers to completion",W2)))</formula>
    </cfRule>
  </conditionalFormatting>
  <conditionalFormatting sqref="X2 AA2">
    <cfRule type="containsText" dxfId="4004" priority="85" operator="containsText" text="Issues to overcome/expected to complete">
      <formula>NOT(ISERROR(SEARCH("Issues to overcome/expected to complete",X2)))</formula>
    </cfRule>
  </conditionalFormatting>
  <conditionalFormatting sqref="X2 AA2">
    <cfRule type="containsText" dxfId="4003" priority="89" operator="containsText" text="Completed or fully on track">
      <formula>NOT(ISERROR(SEARCH("Completed or fully on track",X2)))</formula>
    </cfRule>
    <cfRule type="containsText" dxfId="4002" priority="90" operator="containsText" text="On track with minor barriers to completion">
      <formula>NOT(ISERROR(SEARCH("On track with minor barriers to completion",X2)))</formula>
    </cfRule>
    <cfRule type="containsText" dxfId="4001" priority="91" operator="containsText" text="Significant barriers to completion">
      <formula>NOT(ISERROR(SEARCH("Significant barriers to completion",X2)))</formula>
    </cfRule>
  </conditionalFormatting>
  <conditionalFormatting sqref="X2 AA2">
    <cfRule type="containsText" dxfId="4000" priority="86" operator="containsText" text="Completed or fully on track">
      <formula>NOT(ISERROR(SEARCH("Completed or fully on track",X2)))</formula>
    </cfRule>
    <cfRule type="containsText" dxfId="3999" priority="87" operator="containsText" text="On track with minor barriers to completion">
      <formula>NOT(ISERROR(SEARCH("On track with minor barriers to completion",X2)))</formula>
    </cfRule>
    <cfRule type="containsText" dxfId="3998" priority="88" operator="containsText" text="Significant barriers to completion">
      <formula>NOT(ISERROR(SEARCH("Significant barriers to completion",X2)))</formula>
    </cfRule>
  </conditionalFormatting>
  <conditionalFormatting sqref="B34:B35">
    <cfRule type="containsText" dxfId="3997" priority="76" operator="containsText" text="Completed or fully on track">
      <formula>NOT(ISERROR(SEARCH("Completed or fully on track",B34)))</formula>
    </cfRule>
    <cfRule type="containsText" dxfId="3996" priority="77" operator="containsText" text="Issues to overcome/expected to complete">
      <formula>NOT(ISERROR(SEARCH("Issues to overcome/expected to complete",B34)))</formula>
    </cfRule>
    <cfRule type="containsText" dxfId="3995" priority="78" operator="containsText" text="Significant barriers to completion">
      <formula>NOT(ISERROR(SEARCH("Significant barriers to completion",B34)))</formula>
    </cfRule>
  </conditionalFormatting>
  <conditionalFormatting sqref="C34:C35">
    <cfRule type="containsText" dxfId="3994" priority="73" operator="containsText" text="Completed or fully on track">
      <formula>NOT(ISERROR(SEARCH("Completed or fully on track",C34)))</formula>
    </cfRule>
    <cfRule type="containsText" dxfId="3993" priority="74" operator="containsText" text="Issues to overcome/expected to complete">
      <formula>NOT(ISERROR(SEARCH("Issues to overcome/expected to complete",C34)))</formula>
    </cfRule>
    <cfRule type="containsText" dxfId="3992" priority="75" operator="containsText" text="Significant barriers to completion">
      <formula>NOT(ISERROR(SEARCH("Significant barriers to completion",C34)))</formula>
    </cfRule>
  </conditionalFormatting>
  <conditionalFormatting sqref="D34:D35">
    <cfRule type="containsText" dxfId="3991" priority="70" operator="containsText" text="Completed or fully on track">
      <formula>NOT(ISERROR(SEARCH("Completed or fully on track",D34)))</formula>
    </cfRule>
    <cfRule type="containsText" dxfId="3990" priority="71" operator="containsText" text="Issues to overcome/expected to complete">
      <formula>NOT(ISERROR(SEARCH("Issues to overcome/expected to complete",D34)))</formula>
    </cfRule>
    <cfRule type="containsText" dxfId="3989" priority="72" operator="containsText" text="Significant barriers to completion">
      <formula>NOT(ISERROR(SEARCH("Significant barriers to completion",D34)))</formula>
    </cfRule>
  </conditionalFormatting>
  <conditionalFormatting sqref="E34:E35">
    <cfRule type="containsText" dxfId="3988" priority="67" operator="containsText" text="Completed or fully on track">
      <formula>NOT(ISERROR(SEARCH("Completed or fully on track",E34)))</formula>
    </cfRule>
    <cfRule type="containsText" dxfId="3987" priority="68" operator="containsText" text="Issues to overcome/expected to complete">
      <formula>NOT(ISERROR(SEARCH("Issues to overcome/expected to complete",E34)))</formula>
    </cfRule>
    <cfRule type="containsText" dxfId="3986" priority="69" operator="containsText" text="Significant barriers to completion">
      <formula>NOT(ISERROR(SEARCH("Significant barriers to completion",E34)))</formula>
    </cfRule>
  </conditionalFormatting>
  <conditionalFormatting sqref="F34:F35">
    <cfRule type="containsText" dxfId="3985" priority="64" operator="containsText" text="Completed or fully on track">
      <formula>NOT(ISERROR(SEARCH("Completed or fully on track",F34)))</formula>
    </cfRule>
    <cfRule type="containsText" dxfId="3984" priority="65" operator="containsText" text="Issues to overcome/expected to complete">
      <formula>NOT(ISERROR(SEARCH("Issues to overcome/expected to complete",F34)))</formula>
    </cfRule>
    <cfRule type="containsText" dxfId="3983" priority="66" operator="containsText" text="Significant barriers to completion">
      <formula>NOT(ISERROR(SEARCH("Significant barriers to completion",F34)))</formula>
    </cfRule>
  </conditionalFormatting>
  <conditionalFormatting sqref="G34:G35">
    <cfRule type="containsText" dxfId="3982" priority="61" operator="containsText" text="Completed or fully on track">
      <formula>NOT(ISERROR(SEARCH("Completed or fully on track",G34)))</formula>
    </cfRule>
    <cfRule type="containsText" dxfId="3981" priority="62" operator="containsText" text="Issues to overcome/expected to complete">
      <formula>NOT(ISERROR(SEARCH("Issues to overcome/expected to complete",G34)))</formula>
    </cfRule>
    <cfRule type="containsText" dxfId="3980" priority="63" operator="containsText" text="Significant barriers to completion">
      <formula>NOT(ISERROR(SEARCH("Significant barriers to completion",G34)))</formula>
    </cfRule>
  </conditionalFormatting>
  <conditionalFormatting sqref="H34:H35">
    <cfRule type="containsText" dxfId="3979" priority="58" operator="containsText" text="Completed or fully on track">
      <formula>NOT(ISERROR(SEARCH("Completed or fully on track",H34)))</formula>
    </cfRule>
    <cfRule type="containsText" dxfId="3978" priority="59" operator="containsText" text="Issues to overcome/expected to complete">
      <formula>NOT(ISERROR(SEARCH("Issues to overcome/expected to complete",H34)))</formula>
    </cfRule>
    <cfRule type="containsText" dxfId="3977" priority="60" operator="containsText" text="Significant barriers to completion">
      <formula>NOT(ISERROR(SEARCH("Significant barriers to completion",H34)))</formula>
    </cfRule>
  </conditionalFormatting>
  <conditionalFormatting sqref="I34:I35">
    <cfRule type="containsText" dxfId="3976" priority="55" operator="containsText" text="Completed or fully on track">
      <formula>NOT(ISERROR(SEARCH("Completed or fully on track",I34)))</formula>
    </cfRule>
    <cfRule type="containsText" dxfId="3975" priority="56" operator="containsText" text="Issues to overcome/expected to complete">
      <formula>NOT(ISERROR(SEARCH("Issues to overcome/expected to complete",I34)))</formula>
    </cfRule>
    <cfRule type="containsText" dxfId="3974" priority="57" operator="containsText" text="Significant barriers to completion">
      <formula>NOT(ISERROR(SEARCH("Significant barriers to completion",I34)))</formula>
    </cfRule>
  </conditionalFormatting>
  <conditionalFormatting sqref="J34:J35">
    <cfRule type="containsText" dxfId="3973" priority="52" operator="containsText" text="Completed or fully on track">
      <formula>NOT(ISERROR(SEARCH("Completed or fully on track",J34)))</formula>
    </cfRule>
    <cfRule type="containsText" dxfId="3972" priority="53" operator="containsText" text="Issues to overcome/expected to complete">
      <formula>NOT(ISERROR(SEARCH("Issues to overcome/expected to complete",J34)))</formula>
    </cfRule>
    <cfRule type="containsText" dxfId="3971" priority="54" operator="containsText" text="Significant barriers to completion">
      <formula>NOT(ISERROR(SEARCH("Significant barriers to completion",J34)))</formula>
    </cfRule>
  </conditionalFormatting>
  <conditionalFormatting sqref="K34:K35">
    <cfRule type="containsText" dxfId="3970" priority="49" operator="containsText" text="Completed or fully on track">
      <formula>NOT(ISERROR(SEARCH("Completed or fully on track",K34)))</formula>
    </cfRule>
    <cfRule type="containsText" dxfId="3969" priority="50" operator="containsText" text="Issues to overcome/expected to complete">
      <formula>NOT(ISERROR(SEARCH("Issues to overcome/expected to complete",K34)))</formula>
    </cfRule>
    <cfRule type="containsText" dxfId="3968" priority="51" operator="containsText" text="Significant barriers to completion">
      <formula>NOT(ISERROR(SEARCH("Significant barriers to completion",K34)))</formula>
    </cfRule>
  </conditionalFormatting>
  <conditionalFormatting sqref="L34:L35">
    <cfRule type="containsText" dxfId="3967" priority="46" operator="containsText" text="Completed or fully on track">
      <formula>NOT(ISERROR(SEARCH("Completed or fully on track",L34)))</formula>
    </cfRule>
    <cfRule type="containsText" dxfId="3966" priority="47" operator="containsText" text="Issues to overcome/expected to complete">
      <formula>NOT(ISERROR(SEARCH("Issues to overcome/expected to complete",L34)))</formula>
    </cfRule>
    <cfRule type="containsText" dxfId="3965" priority="48" operator="containsText" text="Significant barriers to completion">
      <formula>NOT(ISERROR(SEARCH("Significant barriers to completion",L34)))</formula>
    </cfRule>
  </conditionalFormatting>
  <conditionalFormatting sqref="M34:M35">
    <cfRule type="containsText" dxfId="3964" priority="43" operator="containsText" text="Completed or fully on track">
      <formula>NOT(ISERROR(SEARCH("Completed or fully on track",M34)))</formula>
    </cfRule>
    <cfRule type="containsText" dxfId="3963" priority="44" operator="containsText" text="Issues to overcome/expected to complete">
      <formula>NOT(ISERROR(SEARCH("Issues to overcome/expected to complete",M34)))</formula>
    </cfRule>
    <cfRule type="containsText" dxfId="3962" priority="45" operator="containsText" text="Significant barriers to completion">
      <formula>NOT(ISERROR(SEARCH("Significant barriers to completion",M34)))</formula>
    </cfRule>
  </conditionalFormatting>
  <conditionalFormatting sqref="N34:N35">
    <cfRule type="containsText" dxfId="3961" priority="40" operator="containsText" text="Completed or fully on track">
      <formula>NOT(ISERROR(SEARCH("Completed or fully on track",N34)))</formula>
    </cfRule>
    <cfRule type="containsText" dxfId="3960" priority="41" operator="containsText" text="Issues to overcome/expected to complete">
      <formula>NOT(ISERROR(SEARCH("Issues to overcome/expected to complete",N34)))</formula>
    </cfRule>
    <cfRule type="containsText" dxfId="3959" priority="42" operator="containsText" text="Significant barriers to completion">
      <formula>NOT(ISERROR(SEARCH("Significant barriers to completion",N34)))</formula>
    </cfRule>
  </conditionalFormatting>
  <conditionalFormatting sqref="P34:P35">
    <cfRule type="containsText" dxfId="3958" priority="37" operator="containsText" text="Completed or fully on track">
      <formula>NOT(ISERROR(SEARCH("Completed or fully on track",P34)))</formula>
    </cfRule>
    <cfRule type="containsText" dxfId="3957" priority="38" operator="containsText" text="Issues to overcome/expected to complete">
      <formula>NOT(ISERROR(SEARCH("Issues to overcome/expected to complete",P34)))</formula>
    </cfRule>
    <cfRule type="containsText" dxfId="3956" priority="39" operator="containsText" text="Significant barriers to completion">
      <formula>NOT(ISERROR(SEARCH("Significant barriers to completion",P34)))</formula>
    </cfRule>
  </conditionalFormatting>
  <conditionalFormatting sqref="Q34:Q35">
    <cfRule type="containsText" dxfId="3955" priority="34" operator="containsText" text="Completed or fully on track">
      <formula>NOT(ISERROR(SEARCH("Completed or fully on track",Q34)))</formula>
    </cfRule>
    <cfRule type="containsText" dxfId="3954" priority="35" operator="containsText" text="Issues to overcome/expected to complete">
      <formula>NOT(ISERROR(SEARCH("Issues to overcome/expected to complete",Q34)))</formula>
    </cfRule>
    <cfRule type="containsText" dxfId="3953" priority="36" operator="containsText" text="Significant barriers to completion">
      <formula>NOT(ISERROR(SEARCH("Significant barriers to completion",Q34)))</formula>
    </cfRule>
  </conditionalFormatting>
  <conditionalFormatting sqref="R34:R35">
    <cfRule type="containsText" dxfId="3952" priority="31" operator="containsText" text="Completed or fully on track">
      <formula>NOT(ISERROR(SEARCH("Completed or fully on track",R34)))</formula>
    </cfRule>
    <cfRule type="containsText" dxfId="3951" priority="32" operator="containsText" text="Issues to overcome/expected to complete">
      <formula>NOT(ISERROR(SEARCH("Issues to overcome/expected to complete",R34)))</formula>
    </cfRule>
    <cfRule type="containsText" dxfId="3950" priority="33" operator="containsText" text="Significant barriers to completion">
      <formula>NOT(ISERROR(SEARCH("Significant barriers to completion",R34)))</formula>
    </cfRule>
  </conditionalFormatting>
  <conditionalFormatting sqref="S34:S35">
    <cfRule type="containsText" dxfId="3949" priority="28" operator="containsText" text="Completed or fully on track">
      <formula>NOT(ISERROR(SEARCH("Completed or fully on track",S34)))</formula>
    </cfRule>
    <cfRule type="containsText" dxfId="3948" priority="29" operator="containsText" text="Issues to overcome/expected to complete">
      <formula>NOT(ISERROR(SEARCH("Issues to overcome/expected to complete",S34)))</formula>
    </cfRule>
    <cfRule type="containsText" dxfId="3947" priority="30" operator="containsText" text="Significant barriers to completion">
      <formula>NOT(ISERROR(SEARCH("Significant barriers to completion",S34)))</formula>
    </cfRule>
  </conditionalFormatting>
  <conditionalFormatting sqref="T34:T35">
    <cfRule type="containsText" dxfId="3946" priority="25" operator="containsText" text="Completed or fully on track">
      <formula>NOT(ISERROR(SEARCH("Completed or fully on track",T34)))</formula>
    </cfRule>
    <cfRule type="containsText" dxfId="3945" priority="26" operator="containsText" text="Issues to overcome/expected to complete">
      <formula>NOT(ISERROR(SEARCH("Issues to overcome/expected to complete",T34)))</formula>
    </cfRule>
    <cfRule type="containsText" dxfId="3944" priority="27" operator="containsText" text="Significant barriers to completion">
      <formula>NOT(ISERROR(SEARCH("Significant barriers to completion",T34)))</formula>
    </cfRule>
  </conditionalFormatting>
  <conditionalFormatting sqref="U34:U35">
    <cfRule type="containsText" dxfId="3943" priority="22" operator="containsText" text="Completed or fully on track">
      <formula>NOT(ISERROR(SEARCH("Completed or fully on track",U34)))</formula>
    </cfRule>
    <cfRule type="containsText" dxfId="3942" priority="23" operator="containsText" text="Issues to overcome/expected to complete">
      <formula>NOT(ISERROR(SEARCH("Issues to overcome/expected to complete",U34)))</formula>
    </cfRule>
    <cfRule type="containsText" dxfId="3941" priority="24" operator="containsText" text="Significant barriers to completion">
      <formula>NOT(ISERROR(SEARCH("Significant barriers to completion",U34)))</formula>
    </cfRule>
  </conditionalFormatting>
  <conditionalFormatting sqref="V34:V35">
    <cfRule type="containsText" dxfId="3940" priority="19" operator="containsText" text="Completed or fully on track">
      <formula>NOT(ISERROR(SEARCH("Completed or fully on track",V34)))</formula>
    </cfRule>
    <cfRule type="containsText" dxfId="3939" priority="20" operator="containsText" text="Issues to overcome/expected to complete">
      <formula>NOT(ISERROR(SEARCH("Issues to overcome/expected to complete",V34)))</formula>
    </cfRule>
    <cfRule type="containsText" dxfId="3938" priority="21" operator="containsText" text="Significant barriers to completion">
      <formula>NOT(ISERROR(SEARCH("Significant barriers to completion",V34)))</formula>
    </cfRule>
  </conditionalFormatting>
  <conditionalFormatting sqref="W34:W35">
    <cfRule type="containsText" dxfId="3937" priority="16" operator="containsText" text="Completed or fully on track">
      <formula>NOT(ISERROR(SEARCH("Completed or fully on track",W34)))</formula>
    </cfRule>
    <cfRule type="containsText" dxfId="3936" priority="17" operator="containsText" text="Issues to overcome/expected to complete">
      <formula>NOT(ISERROR(SEARCH("Issues to overcome/expected to complete",W34)))</formula>
    </cfRule>
    <cfRule type="containsText" dxfId="3935" priority="18" operator="containsText" text="Significant barriers to completion">
      <formula>NOT(ISERROR(SEARCH("Significant barriers to completion",W34)))</formula>
    </cfRule>
  </conditionalFormatting>
  <conditionalFormatting sqref="X34:X35">
    <cfRule type="containsText" dxfId="3934" priority="13" operator="containsText" text="Completed or fully on track">
      <formula>NOT(ISERROR(SEARCH("Completed or fully on track",X34)))</formula>
    </cfRule>
    <cfRule type="containsText" dxfId="3933" priority="14" operator="containsText" text="Issues to overcome/expected to complete">
      <formula>NOT(ISERROR(SEARCH("Issues to overcome/expected to complete",X34)))</formula>
    </cfRule>
    <cfRule type="containsText" dxfId="3932" priority="15" operator="containsText" text="Significant barriers to completion">
      <formula>NOT(ISERROR(SEARCH("Significant barriers to completion",X34)))</formula>
    </cfRule>
  </conditionalFormatting>
  <conditionalFormatting sqref="Y34:Y35">
    <cfRule type="containsText" dxfId="3931" priority="10" operator="containsText" text="Completed or fully on track">
      <formula>NOT(ISERROR(SEARCH("Completed or fully on track",Y34)))</formula>
    </cfRule>
    <cfRule type="containsText" dxfId="3930" priority="11" operator="containsText" text="Issues to overcome/expected to complete">
      <formula>NOT(ISERROR(SEARCH("Issues to overcome/expected to complete",Y34)))</formula>
    </cfRule>
    <cfRule type="containsText" dxfId="3929" priority="12" operator="containsText" text="Significant barriers to completion">
      <formula>NOT(ISERROR(SEARCH("Significant barriers to completion",Y34)))</formula>
    </cfRule>
  </conditionalFormatting>
  <conditionalFormatting sqref="Z34:Z35">
    <cfRule type="containsText" dxfId="3928" priority="7" operator="containsText" text="Completed or fully on track">
      <formula>NOT(ISERROR(SEARCH("Completed or fully on track",Z34)))</formula>
    </cfRule>
    <cfRule type="containsText" dxfId="3927" priority="8" operator="containsText" text="Issues to overcome/expected to complete">
      <formula>NOT(ISERROR(SEARCH("Issues to overcome/expected to complete",Z34)))</formula>
    </cfRule>
    <cfRule type="containsText" dxfId="3926" priority="9" operator="containsText" text="Significant barriers to completion">
      <formula>NOT(ISERROR(SEARCH("Significant barriers to completion",Z34)))</formula>
    </cfRule>
  </conditionalFormatting>
  <conditionalFormatting sqref="AA34:AA35">
    <cfRule type="containsText" dxfId="3925" priority="4" operator="containsText" text="Completed or fully on track">
      <formula>NOT(ISERROR(SEARCH("Completed or fully on track",AA34)))</formula>
    </cfRule>
    <cfRule type="containsText" dxfId="3924" priority="5" operator="containsText" text="Issues to overcome/expected to complete">
      <formula>NOT(ISERROR(SEARCH("Issues to overcome/expected to complete",AA34)))</formula>
    </cfRule>
    <cfRule type="containsText" dxfId="3923" priority="6" operator="containsText" text="Significant barriers to completion">
      <formula>NOT(ISERROR(SEARCH("Significant barriers to completion",AA34)))</formula>
    </cfRule>
  </conditionalFormatting>
  <conditionalFormatting sqref="A42">
    <cfRule type="containsText" dxfId="3922" priority="1" operator="containsText" text="Completed or fully on track">
      <formula>NOT(ISERROR(SEARCH("Completed or fully on track",A42)))</formula>
    </cfRule>
    <cfRule type="containsText" dxfId="3921" priority="2" operator="containsText" text="Issues to overcome/expected to complete">
      <formula>NOT(ISERROR(SEARCH("Issues to overcome/expected to complete",A42)))</formula>
    </cfRule>
    <cfRule type="containsText" dxfId="3920" priority="3" operator="containsText" text="Significant barriers to completion">
      <formula>NOT(ISERROR(SEARCH("Significant barriers to completion",A42)))</formula>
    </cfRule>
  </conditionalFormatting>
  <dataValidations count="2">
    <dataValidation type="list" allowBlank="1" showInputMessage="1" showErrorMessage="1" prompt="Select from drop-down menu" sqref="C3:AA3 B2:B3">
      <formula1>RAG</formula1>
    </dataValidation>
    <dataValidation type="list" allowBlank="1" showInputMessage="1" showErrorMessage="1" sqref="B27:B32 H31 I22:AA22 C18 B22:D22 E18:X18 V19 H19:I19 O19:S19 F22 Z18:AA18 B10:B14 B34:B44 B16:B20 D18:D19 Y18:Y19 H34:H36 B4:B8">
      <formula1>RAG</formula1>
    </dataValidation>
  </dataValidations>
  <pageMargins left="0.7" right="0.7" top="0.75" bottom="0.75" header="0.3" footer="0.3"/>
  <pageSetup paperSize="9" orientation="portrait" r:id="rId24"/>
  <extLst>
    <ext xmlns:x14="http://schemas.microsoft.com/office/spreadsheetml/2009/9/main" uri="{78C0D931-6437-407d-A8EE-F0AAD7539E65}">
      <x14:conditionalFormattings>
        <x14:conditionalFormatting xmlns:xm="http://schemas.microsoft.com/office/excel/2006/main">
          <x14:cfRule type="containsText" priority="1513" operator="containsText" text="Issues to overcome/expected to complete" id="{201C3227-52BB-4052-8C92-9350B4DE74DE}">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B39:D39 F39:G39 B37:H38 H41:H43 I37:N43 B40:G43 P37:AA43 B44:K44 M44:N44</xm:sqref>
        </x14:conditionalFormatting>
        <x14:conditionalFormatting xmlns:xm="http://schemas.microsoft.com/office/excel/2006/main">
          <x14:cfRule type="containsText" priority="1514" operator="containsText" text="Completed or fully on track" id="{21FDAD28-8F4D-49BB-BD68-4BB4674DDD90}">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515" operator="containsText" text="On track with minor barriers to completion" id="{1590BF1E-96CE-4D7F-B724-722B466FEBCD}">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516" operator="containsText" text="Significant barriers to completion" id="{BFFCE6E5-1C09-4036-B18B-C30917B265B7}">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B39:D39 F39:G39 B37:H38 H41:H43 I37:N43 B40:G43 P37:AA44 B44:K44 M44:N44</xm:sqref>
        </x14:conditionalFormatting>
        <x14:conditionalFormatting xmlns:xm="http://schemas.microsoft.com/office/excel/2006/main">
          <x14:cfRule type="containsText" priority="1510" operator="containsText" text="Completed or fully on track" id="{888D0389-F198-4AD8-B00E-0327CF394C90}">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511" operator="containsText" text="Issues to overcome/expected to complete" id="{EF04A79A-0337-46B1-8D73-0E18A9299CF9}">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512" operator="containsText" text="Significant barriers to completion" id="{F98310E5-E82E-46BA-935B-9D1840074DB3}">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F39:G39 B40:G40 B39:D39 B44:K44 M44:AA44 B37:AB38 B41:AB43 I39:AB40</xm:sqref>
        </x14:conditionalFormatting>
        <x14:conditionalFormatting xmlns:xm="http://schemas.microsoft.com/office/excel/2006/main">
          <x14:cfRule type="containsText" priority="179" operator="containsText" text="Issues to overcome/expected to complete" id="{4E1F311B-CB61-4A90-AFBA-B5640737D4CA}">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P44:AA44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726"/>
  </sheetPr>
  <dimension ref="A1"/>
  <sheetViews>
    <sheetView workbookViewId="0"/>
  </sheetViews>
  <sheetFormatPr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726"/>
  </sheetPr>
  <dimension ref="A1"/>
  <sheetViews>
    <sheetView workbookViewId="0"/>
  </sheetViews>
  <sheetFormatPr defaultRowHeight="14.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666"/>
  </sheetPr>
  <dimension ref="A1:AN56"/>
  <sheetViews>
    <sheetView tabSelected="1" zoomScale="40" zoomScaleNormal="40" workbookViewId="0">
      <pane xSplit="1" ySplit="3" topLeftCell="B36" activePane="bottomRight" state="frozen"/>
      <selection pane="topRight" activeCell="B1" sqref="B1"/>
      <selection pane="bottomLeft" activeCell="A4" sqref="A4"/>
      <selection pane="bottomRight" activeCell="F21" sqref="F21"/>
    </sheetView>
  </sheetViews>
  <sheetFormatPr defaultColWidth="16.5546875" defaultRowHeight="40.799999999999997" customHeight="1"/>
  <cols>
    <col min="1" max="1" width="61" style="181" customWidth="1"/>
    <col min="2" max="2" width="13.21875" style="182" customWidth="1"/>
    <col min="3" max="4" width="12.21875" style="76" bestFit="1" customWidth="1"/>
    <col min="5" max="5" width="12.5546875" style="76" customWidth="1"/>
    <col min="6" max="6" width="12.5546875" style="183" customWidth="1"/>
    <col min="7" max="7" width="12.5546875" style="76" bestFit="1" customWidth="1"/>
    <col min="8" max="8" width="12" style="76" customWidth="1"/>
    <col min="9" max="15" width="12.21875" style="76" bestFit="1" customWidth="1"/>
    <col min="16" max="16" width="13.21875" style="76" customWidth="1"/>
    <col min="17" max="17" width="12" style="76" customWidth="1"/>
    <col min="18" max="19" width="17" style="7" bestFit="1" customWidth="1"/>
    <col min="20" max="23" width="17" style="76" bestFit="1" customWidth="1"/>
    <col min="24" max="24" width="16.5546875" style="76" bestFit="1" customWidth="1"/>
    <col min="25" max="27" width="17" style="76" bestFit="1" customWidth="1"/>
    <col min="28" max="39" width="16.5546875" style="166"/>
    <col min="40" max="16384" width="16.5546875" style="76"/>
  </cols>
  <sheetData>
    <row r="1" spans="1:40" s="218" customFormat="1" ht="49.8" customHeight="1">
      <c r="A1" s="238" t="s">
        <v>343</v>
      </c>
      <c r="B1" s="239"/>
      <c r="C1" s="239"/>
      <c r="D1" s="239"/>
      <c r="E1" s="106"/>
      <c r="F1" s="215"/>
      <c r="G1" s="106"/>
      <c r="H1" s="106"/>
      <c r="I1" s="107"/>
      <c r="J1" s="106"/>
      <c r="K1" s="106"/>
      <c r="L1" s="106"/>
      <c r="M1" s="106"/>
      <c r="N1" s="106"/>
      <c r="O1" s="108"/>
      <c r="P1" s="106"/>
      <c r="Q1" s="106"/>
      <c r="R1" s="106"/>
      <c r="S1" s="106"/>
      <c r="T1" s="106"/>
      <c r="U1" s="106"/>
      <c r="V1" s="106"/>
      <c r="W1" s="106"/>
      <c r="X1" s="106"/>
      <c r="Y1" s="106"/>
      <c r="Z1" s="106"/>
      <c r="AA1" s="106"/>
      <c r="AB1" s="216"/>
      <c r="AC1" s="217"/>
      <c r="AD1" s="217"/>
      <c r="AE1" s="217"/>
      <c r="AF1" s="217"/>
      <c r="AG1" s="217"/>
      <c r="AH1" s="217"/>
      <c r="AI1" s="217"/>
      <c r="AJ1" s="217"/>
      <c r="AK1" s="217"/>
      <c r="AL1" s="217"/>
      <c r="AM1" s="217"/>
    </row>
    <row r="2" spans="1:40" s="218" customFormat="1" ht="40.799999999999997" customHeight="1">
      <c r="A2" s="114"/>
      <c r="B2" s="110" t="s">
        <v>1</v>
      </c>
      <c r="C2" s="110" t="s">
        <v>2</v>
      </c>
      <c r="D2" s="110" t="s">
        <v>3</v>
      </c>
      <c r="E2" s="110" t="s">
        <v>4</v>
      </c>
      <c r="F2" s="219" t="s">
        <v>5</v>
      </c>
      <c r="G2" s="110" t="s">
        <v>6</v>
      </c>
      <c r="H2" s="110" t="s">
        <v>7</v>
      </c>
      <c r="I2" s="110" t="s">
        <v>8</v>
      </c>
      <c r="J2" s="110" t="s">
        <v>9</v>
      </c>
      <c r="K2" s="110" t="s">
        <v>10</v>
      </c>
      <c r="L2" s="110" t="s">
        <v>11</v>
      </c>
      <c r="M2" s="110" t="s">
        <v>12</v>
      </c>
      <c r="N2" s="110" t="s">
        <v>13</v>
      </c>
      <c r="O2" s="110" t="s">
        <v>14</v>
      </c>
      <c r="P2" s="110" t="s">
        <v>15</v>
      </c>
      <c r="Q2" s="110" t="s">
        <v>16</v>
      </c>
      <c r="R2" s="110" t="s">
        <v>17</v>
      </c>
      <c r="S2" s="110" t="s">
        <v>18</v>
      </c>
      <c r="T2" s="110" t="s">
        <v>19</v>
      </c>
      <c r="U2" s="110" t="s">
        <v>20</v>
      </c>
      <c r="V2" s="110" t="s">
        <v>21</v>
      </c>
      <c r="W2" s="110" t="s">
        <v>22</v>
      </c>
      <c r="X2" s="110" t="s">
        <v>23</v>
      </c>
      <c r="Y2" s="110" t="s">
        <v>24</v>
      </c>
      <c r="Z2" s="110" t="s">
        <v>25</v>
      </c>
      <c r="AA2" s="110" t="s">
        <v>26</v>
      </c>
      <c r="AB2" s="220"/>
      <c r="AC2" s="217"/>
      <c r="AD2" s="217"/>
      <c r="AE2" s="217"/>
      <c r="AF2" s="217"/>
      <c r="AG2" s="217"/>
      <c r="AH2" s="217"/>
      <c r="AI2" s="217"/>
      <c r="AJ2" s="217"/>
      <c r="AK2" s="217"/>
      <c r="AL2" s="217"/>
      <c r="AM2" s="217"/>
    </row>
    <row r="3" spans="1:40" ht="40.799999999999997" customHeight="1">
      <c r="A3" s="167" t="s">
        <v>27</v>
      </c>
      <c r="B3" s="14" t="s">
        <v>28</v>
      </c>
      <c r="C3" s="14" t="s">
        <v>28</v>
      </c>
      <c r="D3" s="14" t="s">
        <v>28</v>
      </c>
      <c r="E3" s="14" t="s">
        <v>28</v>
      </c>
      <c r="F3" s="168" t="s">
        <v>28</v>
      </c>
      <c r="G3" s="14" t="s">
        <v>28</v>
      </c>
      <c r="H3" s="14" t="s">
        <v>28</v>
      </c>
      <c r="I3" s="14" t="s">
        <v>28</v>
      </c>
      <c r="J3" s="14" t="s">
        <v>28</v>
      </c>
      <c r="K3" s="14" t="s">
        <v>28</v>
      </c>
      <c r="L3" s="14" t="s">
        <v>28</v>
      </c>
      <c r="M3" s="14" t="s">
        <v>28</v>
      </c>
      <c r="N3" s="14" t="s">
        <v>28</v>
      </c>
      <c r="O3" s="14" t="s">
        <v>28</v>
      </c>
      <c r="P3" s="14" t="s">
        <v>28</v>
      </c>
      <c r="Q3" s="14" t="s">
        <v>28</v>
      </c>
      <c r="R3" s="14" t="s">
        <v>28</v>
      </c>
      <c r="S3" s="14" t="s">
        <v>28</v>
      </c>
      <c r="T3" s="14" t="s">
        <v>28</v>
      </c>
      <c r="U3" s="14" t="s">
        <v>28</v>
      </c>
      <c r="V3" s="14" t="s">
        <v>28</v>
      </c>
      <c r="W3" s="14" t="s">
        <v>28</v>
      </c>
      <c r="X3" s="14" t="s">
        <v>28</v>
      </c>
      <c r="Y3" s="14" t="s">
        <v>28</v>
      </c>
      <c r="Z3" s="14" t="s">
        <v>28</v>
      </c>
      <c r="AA3" s="14" t="s">
        <v>28</v>
      </c>
      <c r="AB3" s="15"/>
    </row>
    <row r="4" spans="1:40" ht="40.799999999999997" customHeight="1">
      <c r="A4" s="98" t="s">
        <v>352</v>
      </c>
      <c r="B4" s="258"/>
      <c r="C4" s="258"/>
      <c r="D4" s="258">
        <v>15000</v>
      </c>
      <c r="E4" s="258"/>
      <c r="F4" s="258">
        <v>15000</v>
      </c>
      <c r="G4" s="258"/>
      <c r="H4" s="258">
        <v>30000</v>
      </c>
      <c r="I4" s="258">
        <v>15000</v>
      </c>
      <c r="J4" s="258"/>
      <c r="K4" s="258"/>
      <c r="L4" s="258"/>
      <c r="M4" s="258">
        <v>15000</v>
      </c>
      <c r="N4" s="258">
        <v>15000</v>
      </c>
      <c r="O4" s="258"/>
      <c r="P4" s="258"/>
      <c r="Q4" s="258">
        <v>15000</v>
      </c>
      <c r="R4" s="258"/>
      <c r="S4" s="258"/>
      <c r="T4" s="258"/>
      <c r="U4" s="258">
        <v>15000</v>
      </c>
      <c r="V4" s="258">
        <v>15000</v>
      </c>
      <c r="W4" s="258"/>
      <c r="X4" s="258"/>
      <c r="Y4" s="258"/>
      <c r="Z4" s="258"/>
      <c r="AA4" s="258"/>
      <c r="AB4" s="19"/>
    </row>
    <row r="5" spans="1:40" ht="40.799999999999997" customHeight="1">
      <c r="A5" s="98" t="s">
        <v>70</v>
      </c>
      <c r="B5" s="258"/>
      <c r="C5" s="258"/>
      <c r="D5" s="258">
        <v>545</v>
      </c>
      <c r="E5" s="258"/>
      <c r="F5" s="258"/>
      <c r="G5" s="258"/>
      <c r="H5" s="258"/>
      <c r="I5" s="258"/>
      <c r="J5" s="258"/>
      <c r="K5" s="258"/>
      <c r="L5" s="258"/>
      <c r="M5" s="258"/>
      <c r="N5" s="258"/>
      <c r="O5" s="258"/>
      <c r="P5" s="258"/>
      <c r="Q5" s="258">
        <v>1125.06</v>
      </c>
      <c r="R5" s="222">
        <v>2156</v>
      </c>
      <c r="S5" s="222">
        <v>792.61</v>
      </c>
      <c r="T5" s="258"/>
      <c r="U5" s="258"/>
      <c r="V5" s="258"/>
      <c r="W5" s="258"/>
      <c r="X5" s="258"/>
      <c r="Y5" s="258"/>
      <c r="Z5" s="258"/>
      <c r="AA5" s="258"/>
      <c r="AB5" s="22"/>
    </row>
    <row r="6" spans="1:40" ht="40.799999999999997" customHeight="1">
      <c r="A6" s="98" t="s">
        <v>540</v>
      </c>
      <c r="B6" s="258"/>
      <c r="C6" s="258"/>
      <c r="D6" s="258"/>
      <c r="E6" s="258"/>
      <c r="F6" s="258"/>
      <c r="G6" s="258"/>
      <c r="H6" s="258"/>
      <c r="I6" s="258"/>
      <c r="J6" s="258"/>
      <c r="K6" s="258"/>
      <c r="L6" s="258"/>
      <c r="M6" s="258"/>
      <c r="N6" s="258"/>
      <c r="O6" s="258"/>
      <c r="P6" s="258"/>
      <c r="Q6" s="258"/>
      <c r="R6" s="222"/>
      <c r="S6" s="222"/>
      <c r="T6" s="258"/>
      <c r="U6" s="258"/>
      <c r="V6" s="258"/>
      <c r="W6" s="258">
        <v>869.88</v>
      </c>
      <c r="X6" s="258"/>
      <c r="Y6" s="258"/>
      <c r="Z6" s="258"/>
      <c r="AA6" s="258"/>
      <c r="AB6" s="19"/>
    </row>
    <row r="7" spans="1:40" ht="40.799999999999997" customHeight="1">
      <c r="A7" s="98" t="s">
        <v>32</v>
      </c>
      <c r="B7" s="258">
        <v>4150.3140195351443</v>
      </c>
      <c r="C7" s="258">
        <v>8909.7029423927706</v>
      </c>
      <c r="D7" s="258">
        <v>3014.0348315573774</v>
      </c>
      <c r="E7" s="258">
        <v>13253.556578950149</v>
      </c>
      <c r="F7" s="258">
        <v>8101.5976608915335</v>
      </c>
      <c r="G7" s="258">
        <f>3406.04304002583+792.861075+1015.88769945205</f>
        <v>5214.7918144778796</v>
      </c>
      <c r="H7" s="258">
        <v>5545.7629757399509</v>
      </c>
      <c r="I7" s="258">
        <v>6107.4972434718184</v>
      </c>
      <c r="J7" s="258">
        <v>2406.4452176858299</v>
      </c>
      <c r="K7" s="258">
        <v>4980.193074452055</v>
      </c>
      <c r="L7" s="258">
        <v>3322.2756532191779</v>
      </c>
      <c r="M7" s="258">
        <v>6487.8778115203231</v>
      </c>
      <c r="N7" s="258">
        <v>4655.9636342499443</v>
      </c>
      <c r="O7" s="258">
        <v>5958.726191675275</v>
      </c>
      <c r="P7" s="258">
        <v>5523.9761250000001</v>
      </c>
      <c r="Q7" s="258">
        <v>8844.9964611104879</v>
      </c>
      <c r="R7" s="222">
        <v>7229.313926501236</v>
      </c>
      <c r="S7" s="222">
        <v>10608.657646049853</v>
      </c>
      <c r="T7" s="258">
        <v>5742.9420640601847</v>
      </c>
      <c r="U7" s="258">
        <v>6152.6206474006285</v>
      </c>
      <c r="V7" s="258">
        <v>3198.2499598652594</v>
      </c>
      <c r="W7" s="258">
        <v>9996.5327905232425</v>
      </c>
      <c r="X7" s="258">
        <v>3501.6443543835617</v>
      </c>
      <c r="Y7" s="258">
        <v>4119.8445972759937</v>
      </c>
      <c r="Z7" s="258">
        <v>8876.3554023085562</v>
      </c>
      <c r="AA7" s="258">
        <v>4528.6468168032789</v>
      </c>
      <c r="AB7" s="19"/>
    </row>
    <row r="8" spans="1:40" ht="40.799999999999997" customHeight="1">
      <c r="A8" s="98" t="s">
        <v>537</v>
      </c>
      <c r="B8" s="258"/>
      <c r="C8" s="258"/>
      <c r="D8" s="258"/>
      <c r="E8" s="258"/>
      <c r="F8" s="258"/>
      <c r="G8" s="258"/>
      <c r="H8" s="258">
        <v>4500</v>
      </c>
      <c r="I8" s="258"/>
      <c r="J8" s="258"/>
      <c r="K8" s="258"/>
      <c r="L8" s="258"/>
      <c r="M8" s="258">
        <v>2066.4</v>
      </c>
      <c r="N8" s="258"/>
      <c r="O8" s="258"/>
      <c r="P8" s="258"/>
      <c r="Q8" s="258"/>
      <c r="R8" s="222">
        <f>12037.5+4325</f>
        <v>16362.5</v>
      </c>
      <c r="S8" s="222"/>
      <c r="T8" s="258">
        <v>10000</v>
      </c>
      <c r="U8" s="258">
        <v>1000</v>
      </c>
      <c r="V8" s="258"/>
      <c r="W8" s="258">
        <v>10000</v>
      </c>
      <c r="X8" s="258"/>
      <c r="Y8" s="258"/>
      <c r="Z8" s="258"/>
      <c r="AA8" s="258"/>
      <c r="AB8" s="19"/>
    </row>
    <row r="9" spans="1:40" ht="40.799999999999997" customHeight="1">
      <c r="A9" s="98" t="s">
        <v>533</v>
      </c>
      <c r="B9" s="258"/>
      <c r="C9" s="258"/>
      <c r="D9" s="258"/>
      <c r="E9" s="258"/>
      <c r="F9" s="258"/>
      <c r="G9" s="258"/>
      <c r="H9" s="258"/>
      <c r="I9" s="258"/>
      <c r="J9" s="258"/>
      <c r="K9" s="258"/>
      <c r="L9" s="258"/>
      <c r="M9" s="258"/>
      <c r="N9" s="258"/>
      <c r="O9" s="258">
        <v>4921.1499999999996</v>
      </c>
      <c r="P9" s="258"/>
      <c r="Q9" s="258">
        <v>2593.66</v>
      </c>
      <c r="R9" s="222"/>
      <c r="S9" s="222"/>
      <c r="T9" s="258">
        <v>681</v>
      </c>
      <c r="U9" s="258"/>
      <c r="V9" s="258"/>
      <c r="W9" s="258">
        <v>2541</v>
      </c>
      <c r="X9" s="258"/>
      <c r="Y9" s="258">
        <v>4994</v>
      </c>
      <c r="Z9" s="258"/>
      <c r="AA9" s="258"/>
      <c r="AB9" s="19"/>
    </row>
    <row r="10" spans="1:40" ht="40.799999999999997" customHeight="1">
      <c r="A10" s="98" t="s">
        <v>353</v>
      </c>
      <c r="B10" s="258">
        <v>21000</v>
      </c>
      <c r="C10" s="258">
        <v>21000</v>
      </c>
      <c r="D10" s="258">
        <v>21000</v>
      </c>
      <c r="E10" s="258">
        <v>42000</v>
      </c>
      <c r="F10" s="258">
        <v>21000</v>
      </c>
      <c r="G10" s="258">
        <v>84000</v>
      </c>
      <c r="H10" s="258">
        <v>72000</v>
      </c>
      <c r="I10" s="258">
        <v>21000</v>
      </c>
      <c r="J10" s="258">
        <v>21000</v>
      </c>
      <c r="K10" s="258">
        <v>21000</v>
      </c>
      <c r="L10" s="258">
        <v>21000</v>
      </c>
      <c r="M10" s="258">
        <v>21000</v>
      </c>
      <c r="N10" s="258">
        <v>21000</v>
      </c>
      <c r="O10" s="258">
        <v>21000</v>
      </c>
      <c r="P10" s="258">
        <v>21000</v>
      </c>
      <c r="Q10" s="258">
        <v>21000</v>
      </c>
      <c r="R10" s="258">
        <v>21000</v>
      </c>
      <c r="S10" s="258">
        <v>21000</v>
      </c>
      <c r="T10" s="258">
        <v>21000</v>
      </c>
      <c r="U10" s="258">
        <v>21000</v>
      </c>
      <c r="V10" s="258">
        <v>21000</v>
      </c>
      <c r="W10" s="258">
        <v>51000</v>
      </c>
      <c r="X10" s="258">
        <v>21000</v>
      </c>
      <c r="Y10" s="258">
        <v>21000</v>
      </c>
      <c r="Z10" s="258">
        <v>21000</v>
      </c>
      <c r="AA10" s="258">
        <v>21000</v>
      </c>
      <c r="AB10" s="19"/>
    </row>
    <row r="11" spans="1:40" s="7" customFormat="1" ht="40.799999999999997" customHeight="1">
      <c r="A11" s="25" t="s">
        <v>35</v>
      </c>
      <c r="B11" s="222">
        <v>89963</v>
      </c>
      <c r="C11" s="222">
        <v>391241.19</v>
      </c>
      <c r="D11" s="222">
        <v>358313</v>
      </c>
      <c r="E11" s="222">
        <v>401226.4</v>
      </c>
      <c r="F11" s="222">
        <v>383470</v>
      </c>
      <c r="G11" s="222">
        <v>0</v>
      </c>
      <c r="H11" s="222">
        <v>462368.13</v>
      </c>
      <c r="I11" s="222">
        <v>657472.99</v>
      </c>
      <c r="J11" s="222">
        <v>0</v>
      </c>
      <c r="K11" s="222">
        <v>57300</v>
      </c>
      <c r="L11" s="222">
        <v>179517.19</v>
      </c>
      <c r="M11" s="222">
        <v>386328.66</v>
      </c>
      <c r="N11" s="222">
        <v>183742</v>
      </c>
      <c r="O11" s="222">
        <v>399881.54</v>
      </c>
      <c r="P11" s="222">
        <v>80000</v>
      </c>
      <c r="Q11" s="222">
        <v>483295.22</v>
      </c>
      <c r="R11" s="222">
        <v>202454</v>
      </c>
      <c r="S11" s="222">
        <v>341184.37</v>
      </c>
      <c r="T11" s="222">
        <v>127879</v>
      </c>
      <c r="U11" s="222">
        <v>333307</v>
      </c>
      <c r="V11" s="222">
        <v>350782</v>
      </c>
      <c r="W11" s="222">
        <v>140108</v>
      </c>
      <c r="X11" s="222">
        <v>216181.8</v>
      </c>
      <c r="Y11" s="222">
        <v>163669.62</v>
      </c>
      <c r="Z11" s="222">
        <v>0</v>
      </c>
      <c r="AA11" s="222">
        <v>82257.13</v>
      </c>
      <c r="AB11" s="19"/>
      <c r="AC11" s="6"/>
      <c r="AD11" s="6"/>
      <c r="AE11" s="6"/>
      <c r="AF11" s="6"/>
      <c r="AG11" s="6"/>
      <c r="AH11" s="6"/>
      <c r="AI11" s="6"/>
      <c r="AJ11" s="6"/>
      <c r="AK11" s="6"/>
      <c r="AL11" s="6"/>
      <c r="AM11" s="6"/>
    </row>
    <row r="12" spans="1:40" s="147" customFormat="1" ht="40.799999999999997" customHeight="1">
      <c r="A12" s="98" t="s">
        <v>36</v>
      </c>
      <c r="B12" s="258">
        <v>80866</v>
      </c>
      <c r="C12" s="258">
        <v>199593</v>
      </c>
      <c r="D12" s="258">
        <v>197603</v>
      </c>
      <c r="E12" s="258">
        <v>1106316</v>
      </c>
      <c r="F12" s="258">
        <v>126766</v>
      </c>
      <c r="G12" s="258">
        <v>2373581</v>
      </c>
      <c r="H12" s="258">
        <v>212054</v>
      </c>
      <c r="I12" s="258">
        <v>164415</v>
      </c>
      <c r="J12" s="258">
        <v>13905</v>
      </c>
      <c r="K12" s="258">
        <v>113802</v>
      </c>
      <c r="L12" s="258">
        <v>72563</v>
      </c>
      <c r="M12" s="258">
        <v>13775</v>
      </c>
      <c r="N12" s="258">
        <v>486459</v>
      </c>
      <c r="O12" s="258">
        <v>86233</v>
      </c>
      <c r="P12" s="258">
        <v>207816</v>
      </c>
      <c r="Q12" s="258">
        <v>457201</v>
      </c>
      <c r="R12" s="258">
        <v>196850</v>
      </c>
      <c r="S12" s="258">
        <v>146339</v>
      </c>
      <c r="T12" s="258">
        <v>108579</v>
      </c>
      <c r="U12" s="258">
        <v>133345</v>
      </c>
      <c r="V12" s="258">
        <v>100000</v>
      </c>
      <c r="W12" s="258">
        <v>80463</v>
      </c>
      <c r="X12" s="258">
        <v>211571</v>
      </c>
      <c r="Y12" s="258">
        <v>37000</v>
      </c>
      <c r="Z12" s="258">
        <v>92087</v>
      </c>
      <c r="AA12" s="258">
        <v>171319</v>
      </c>
      <c r="AB12" s="28"/>
      <c r="AC12" s="187"/>
      <c r="AD12" s="187"/>
      <c r="AE12" s="187"/>
      <c r="AF12" s="187"/>
      <c r="AG12" s="187"/>
      <c r="AH12" s="187"/>
      <c r="AI12" s="187"/>
      <c r="AJ12" s="187"/>
      <c r="AK12" s="187"/>
      <c r="AL12" s="187"/>
      <c r="AM12" s="187"/>
    </row>
    <row r="13" spans="1:40" s="7" customFormat="1" ht="40.799999999999997" customHeight="1">
      <c r="A13" s="25" t="s">
        <v>359</v>
      </c>
      <c r="B13" s="222">
        <v>134206</v>
      </c>
      <c r="C13" s="222">
        <v>134757</v>
      </c>
      <c r="D13" s="222">
        <v>139257</v>
      </c>
      <c r="E13" s="222">
        <v>310002</v>
      </c>
      <c r="F13" s="222">
        <v>159461</v>
      </c>
      <c r="G13" s="222">
        <v>674334</v>
      </c>
      <c r="H13" s="222">
        <v>275856</v>
      </c>
      <c r="I13" s="222">
        <v>142409</v>
      </c>
      <c r="J13" s="222">
        <v>148013</v>
      </c>
      <c r="K13" s="222">
        <v>136319</v>
      </c>
      <c r="L13" s="222">
        <v>136524</v>
      </c>
      <c r="M13" s="222">
        <v>129223</v>
      </c>
      <c r="N13" s="222">
        <v>152942</v>
      </c>
      <c r="O13" s="222">
        <v>132385</v>
      </c>
      <c r="P13" s="222">
        <v>145542</v>
      </c>
      <c r="Q13" s="222">
        <v>145203</v>
      </c>
      <c r="R13" s="222">
        <v>142893</v>
      </c>
      <c r="S13" s="222">
        <v>132571</v>
      </c>
      <c r="T13" s="222">
        <v>138550</v>
      </c>
      <c r="U13" s="222">
        <v>133301</v>
      </c>
      <c r="V13" s="222">
        <v>134084</v>
      </c>
      <c r="W13" s="222">
        <v>149690</v>
      </c>
      <c r="X13" s="222">
        <v>144499</v>
      </c>
      <c r="Y13" s="222">
        <v>136571</v>
      </c>
      <c r="Z13" s="222">
        <v>150065</v>
      </c>
      <c r="AA13" s="222">
        <v>141343</v>
      </c>
      <c r="AB13" s="19"/>
      <c r="AC13" s="6"/>
      <c r="AD13" s="6"/>
      <c r="AE13" s="6"/>
      <c r="AF13" s="6"/>
      <c r="AG13" s="6"/>
      <c r="AH13" s="6"/>
      <c r="AI13" s="6"/>
      <c r="AJ13" s="6"/>
      <c r="AK13" s="6"/>
      <c r="AL13" s="6"/>
      <c r="AM13" s="6"/>
    </row>
    <row r="14" spans="1:40" ht="40.799999999999997" customHeight="1">
      <c r="A14" s="169" t="s">
        <v>535</v>
      </c>
      <c r="B14" s="289">
        <v>268411</v>
      </c>
      <c r="C14" s="289">
        <v>269514</v>
      </c>
      <c r="D14" s="289">
        <v>278514</v>
      </c>
      <c r="E14" s="289">
        <v>620006</v>
      </c>
      <c r="F14" s="289">
        <v>318923</v>
      </c>
      <c r="G14" s="289">
        <v>1348667</v>
      </c>
      <c r="H14" s="289">
        <v>551712</v>
      </c>
      <c r="I14" s="289">
        <v>284817</v>
      </c>
      <c r="J14" s="289">
        <v>296027</v>
      </c>
      <c r="K14" s="289">
        <v>272638</v>
      </c>
      <c r="L14" s="289">
        <v>273048</v>
      </c>
      <c r="M14" s="289">
        <v>258445</v>
      </c>
      <c r="N14" s="289">
        <v>305884</v>
      </c>
      <c r="O14" s="289">
        <v>264769</v>
      </c>
      <c r="P14" s="289">
        <v>291084</v>
      </c>
      <c r="Q14" s="289">
        <v>290406</v>
      </c>
      <c r="R14" s="289">
        <v>285786</v>
      </c>
      <c r="S14" s="289">
        <v>265141</v>
      </c>
      <c r="T14" s="289">
        <v>277101</v>
      </c>
      <c r="U14" s="289">
        <v>266602</v>
      </c>
      <c r="V14" s="289">
        <v>268168</v>
      </c>
      <c r="W14" s="289">
        <v>299381</v>
      </c>
      <c r="X14" s="289">
        <v>288997</v>
      </c>
      <c r="Y14" s="289">
        <v>273141</v>
      </c>
      <c r="Z14" s="289">
        <v>300129</v>
      </c>
      <c r="AA14" s="289">
        <v>282686</v>
      </c>
    </row>
    <row r="15" spans="1:40" ht="40.799999999999997" customHeight="1">
      <c r="A15" s="221" t="s">
        <v>943</v>
      </c>
      <c r="B15" s="299"/>
      <c r="C15" s="290"/>
      <c r="D15" s="290">
        <v>125000</v>
      </c>
      <c r="E15" s="290"/>
      <c r="F15" s="290">
        <v>125000</v>
      </c>
      <c r="G15" s="290">
        <v>125000</v>
      </c>
      <c r="H15" s="290"/>
      <c r="I15" s="290"/>
      <c r="J15" s="290"/>
      <c r="K15" s="290">
        <v>125000</v>
      </c>
      <c r="L15" s="290"/>
      <c r="M15" s="290"/>
      <c r="N15" s="290"/>
      <c r="O15" s="290">
        <v>125000</v>
      </c>
      <c r="P15" s="290"/>
      <c r="Q15" s="290"/>
      <c r="R15" s="290">
        <v>125000</v>
      </c>
      <c r="S15" s="290"/>
      <c r="T15" s="290"/>
      <c r="U15" s="290"/>
      <c r="V15" s="290"/>
      <c r="W15" s="290"/>
      <c r="X15" s="290"/>
      <c r="Y15" s="290"/>
      <c r="Z15" s="290">
        <v>125000</v>
      </c>
      <c r="AA15" s="290"/>
      <c r="AB15" s="170"/>
      <c r="AN15" s="166"/>
    </row>
    <row r="16" spans="1:40" s="7" customFormat="1" ht="30" customHeight="1">
      <c r="A16" s="25" t="s">
        <v>39</v>
      </c>
      <c r="B16" s="222">
        <v>319477.28000000003</v>
      </c>
      <c r="C16" s="222">
        <v>241916.96</v>
      </c>
      <c r="D16" s="222">
        <v>1251534.1200000001</v>
      </c>
      <c r="E16" s="222">
        <v>2685190.99</v>
      </c>
      <c r="F16" s="222">
        <v>3849632.1</v>
      </c>
      <c r="G16" s="222">
        <v>10597586.15</v>
      </c>
      <c r="H16" s="222">
        <v>2466526.08</v>
      </c>
      <c r="I16" s="222">
        <v>1827111.3</v>
      </c>
      <c r="J16" s="222">
        <v>508641.5</v>
      </c>
      <c r="K16" s="222">
        <v>626880.4</v>
      </c>
      <c r="L16" s="222">
        <v>424640.56</v>
      </c>
      <c r="M16" s="222">
        <v>1449807.19</v>
      </c>
      <c r="N16" s="222">
        <v>1823835.34</v>
      </c>
      <c r="O16" s="222">
        <v>439957.22</v>
      </c>
      <c r="P16" s="222">
        <v>1629943.04</v>
      </c>
      <c r="Q16" s="222">
        <v>3799634.81</v>
      </c>
      <c r="R16" s="222">
        <v>1074207</v>
      </c>
      <c r="S16" s="222">
        <v>1306078.24</v>
      </c>
      <c r="T16" s="222">
        <v>1380858.52</v>
      </c>
      <c r="U16" s="222">
        <v>2405426.65</v>
      </c>
      <c r="V16" s="222">
        <v>846661.84</v>
      </c>
      <c r="W16" s="222">
        <v>821367.24</v>
      </c>
      <c r="X16" s="222">
        <v>1132951.3799999999</v>
      </c>
      <c r="Y16" s="222">
        <v>1090476.8999999999</v>
      </c>
      <c r="Z16" s="222">
        <v>2397242.2400000002</v>
      </c>
      <c r="AA16" s="222">
        <v>1618757.22</v>
      </c>
      <c r="AB16" s="19"/>
      <c r="AC16" s="6"/>
      <c r="AD16" s="6"/>
      <c r="AE16" s="6"/>
      <c r="AF16" s="6"/>
      <c r="AG16" s="6"/>
      <c r="AH16" s="6"/>
      <c r="AI16" s="6"/>
      <c r="AJ16" s="6"/>
      <c r="AK16" s="6"/>
      <c r="AL16" s="6"/>
      <c r="AM16" s="6"/>
    </row>
    <row r="17" spans="1:39" ht="40.799999999999997" customHeight="1">
      <c r="A17" s="98" t="s">
        <v>367</v>
      </c>
      <c r="B17" s="258"/>
      <c r="C17" s="258"/>
      <c r="D17" s="258">
        <v>44000</v>
      </c>
      <c r="E17" s="258">
        <v>29000</v>
      </c>
      <c r="F17" s="258">
        <v>12800</v>
      </c>
      <c r="G17" s="258"/>
      <c r="H17" s="258">
        <v>8000</v>
      </c>
      <c r="I17" s="258">
        <v>476800</v>
      </c>
      <c r="J17" s="258"/>
      <c r="K17" s="258"/>
      <c r="L17" s="258"/>
      <c r="M17" s="258"/>
      <c r="N17" s="258">
        <v>67560</v>
      </c>
      <c r="O17" s="258">
        <v>14000</v>
      </c>
      <c r="P17" s="258"/>
      <c r="Q17" s="258"/>
      <c r="R17" s="222">
        <v>163518</v>
      </c>
      <c r="S17" s="222">
        <v>13500</v>
      </c>
      <c r="T17" s="258">
        <v>49289</v>
      </c>
      <c r="U17" s="258">
        <v>17400</v>
      </c>
      <c r="V17" s="258">
        <v>120000</v>
      </c>
      <c r="W17" s="258">
        <v>72000</v>
      </c>
      <c r="X17" s="258"/>
      <c r="Y17" s="258">
        <v>52600</v>
      </c>
      <c r="Z17" s="258">
        <v>73200</v>
      </c>
      <c r="AA17" s="258"/>
      <c r="AB17" s="28"/>
    </row>
    <row r="18" spans="1:39" ht="40.799999999999997" customHeight="1">
      <c r="A18" s="98" t="s">
        <v>42</v>
      </c>
      <c r="B18" s="258"/>
      <c r="C18" s="258"/>
      <c r="D18" s="258"/>
      <c r="E18" s="258"/>
      <c r="F18" s="258"/>
      <c r="G18" s="258">
        <v>6500000</v>
      </c>
      <c r="H18" s="258"/>
      <c r="I18" s="258"/>
      <c r="J18" s="258"/>
      <c r="K18" s="258"/>
      <c r="L18" s="258"/>
      <c r="M18" s="258"/>
      <c r="N18" s="258"/>
      <c r="O18" s="258"/>
      <c r="P18" s="258"/>
      <c r="Q18" s="258"/>
      <c r="R18" s="222"/>
      <c r="S18" s="222"/>
      <c r="T18" s="258"/>
      <c r="U18" s="258"/>
      <c r="V18" s="258"/>
      <c r="W18" s="258"/>
      <c r="X18" s="258"/>
      <c r="Y18" s="258"/>
      <c r="Z18" s="258"/>
      <c r="AA18" s="258"/>
      <c r="AB18" s="28"/>
    </row>
    <row r="19" spans="1:39" s="25" customFormat="1" ht="40.799999999999997" customHeight="1">
      <c r="A19" s="25" t="s">
        <v>362</v>
      </c>
      <c r="B19" s="222">
        <v>68299.100000000006</v>
      </c>
      <c r="C19" s="222">
        <v>1156775.97</v>
      </c>
      <c r="D19" s="222">
        <v>1810711.29</v>
      </c>
      <c r="E19" s="222">
        <v>3960302.59</v>
      </c>
      <c r="F19" s="222">
        <v>1571739.6899999997</v>
      </c>
      <c r="G19" s="222">
        <v>1111771.4300000002</v>
      </c>
      <c r="H19" s="222">
        <v>2180876.7400000002</v>
      </c>
      <c r="I19" s="222">
        <v>2674962.3300000005</v>
      </c>
      <c r="J19" s="222">
        <v>440541.56</v>
      </c>
      <c r="K19" s="222">
        <v>1984144.9999999998</v>
      </c>
      <c r="L19" s="222">
        <v>586878.56000000006</v>
      </c>
      <c r="M19" s="222">
        <v>528409.83000000007</v>
      </c>
      <c r="N19" s="222">
        <v>1247154.08</v>
      </c>
      <c r="O19" s="222">
        <v>1221693.7999999998</v>
      </c>
      <c r="P19" s="222">
        <v>335864.47000000003</v>
      </c>
      <c r="Q19" s="222">
        <v>4317578.28</v>
      </c>
      <c r="R19" s="222">
        <v>618452.33000000007</v>
      </c>
      <c r="S19" s="222">
        <v>1253539.8400000001</v>
      </c>
      <c r="T19" s="222">
        <v>608248.5</v>
      </c>
      <c r="U19" s="222">
        <v>1618092.04</v>
      </c>
      <c r="V19" s="222">
        <v>695451.32999999984</v>
      </c>
      <c r="W19" s="222">
        <v>2073982.33</v>
      </c>
      <c r="X19" s="222">
        <v>1152457.6599999999</v>
      </c>
      <c r="Y19" s="222">
        <v>1024673.56</v>
      </c>
      <c r="Z19" s="222">
        <v>2008139.21</v>
      </c>
      <c r="AA19" s="222">
        <v>1260016.4300000002</v>
      </c>
      <c r="AB19" s="171"/>
      <c r="AC19" s="171"/>
      <c r="AD19" s="171"/>
      <c r="AE19" s="171"/>
      <c r="AF19" s="171"/>
      <c r="AG19" s="171"/>
      <c r="AH19" s="171"/>
      <c r="AI19" s="171"/>
      <c r="AJ19" s="171"/>
      <c r="AK19" s="171"/>
      <c r="AL19" s="171"/>
      <c r="AM19" s="171"/>
    </row>
    <row r="20" spans="1:39" s="7" customFormat="1" ht="40.799999999999997" customHeight="1">
      <c r="A20" s="25" t="s">
        <v>45</v>
      </c>
      <c r="B20" s="222"/>
      <c r="C20" s="222"/>
      <c r="D20" s="222"/>
      <c r="E20" s="222">
        <f>126081+37275+21000+21000</f>
        <v>205356</v>
      </c>
      <c r="F20" s="222"/>
      <c r="G20" s="222"/>
      <c r="H20" s="222"/>
      <c r="I20" s="222"/>
      <c r="J20" s="222"/>
      <c r="K20" s="222">
        <v>2245000</v>
      </c>
      <c r="L20" s="222"/>
      <c r="M20" s="222"/>
      <c r="N20" s="222"/>
      <c r="O20" s="222"/>
      <c r="P20" s="222"/>
      <c r="Q20" s="222"/>
      <c r="R20" s="222">
        <v>36832</v>
      </c>
      <c r="S20" s="222">
        <f>1800000+20000</f>
        <v>1820000</v>
      </c>
      <c r="T20" s="222">
        <v>60558</v>
      </c>
      <c r="U20" s="222">
        <v>95250</v>
      </c>
      <c r="V20" s="222">
        <v>18700</v>
      </c>
      <c r="W20" s="222"/>
      <c r="X20" s="222"/>
      <c r="Y20" s="222">
        <f>22500+9492</f>
        <v>31992</v>
      </c>
      <c r="Z20" s="222"/>
      <c r="AA20" s="222"/>
      <c r="AB20" s="19"/>
      <c r="AC20" s="6"/>
      <c r="AD20" s="6"/>
      <c r="AE20" s="6"/>
      <c r="AF20" s="6"/>
      <c r="AG20" s="6"/>
      <c r="AH20" s="6"/>
      <c r="AI20" s="6"/>
      <c r="AJ20" s="6"/>
      <c r="AK20" s="6"/>
      <c r="AL20" s="6"/>
      <c r="AM20" s="6"/>
    </row>
    <row r="21" spans="1:39" s="7" customFormat="1" ht="40.799999999999997" customHeight="1">
      <c r="A21" s="25" t="s">
        <v>46</v>
      </c>
      <c r="B21" s="222">
        <v>13157.091</v>
      </c>
      <c r="C21" s="222">
        <v>17382.82</v>
      </c>
      <c r="D21" s="222">
        <v>18419.400000000001</v>
      </c>
      <c r="E21" s="222">
        <f>17404.11+41469.74+19846.46</f>
        <v>78720.31</v>
      </c>
      <c r="F21" s="222">
        <v>20260.87</v>
      </c>
      <c r="G21" s="222">
        <f>472412.5+11786.2+26776.8+28621.85+51828.74</f>
        <v>591426.09</v>
      </c>
      <c r="H21" s="222">
        <f>123030+35180.1</f>
        <v>158210.1</v>
      </c>
      <c r="I21" s="222">
        <v>9634.07</v>
      </c>
      <c r="J21" s="222">
        <f>40000+26644.5</f>
        <v>66644.5</v>
      </c>
      <c r="K21" s="222">
        <f>12697.38+21525.74</f>
        <v>34223.120000000003</v>
      </c>
      <c r="L21" s="222">
        <v>21296.78</v>
      </c>
      <c r="M21" s="222">
        <v>12671.52</v>
      </c>
      <c r="N21" s="222">
        <v>10188</v>
      </c>
      <c r="O21" s="222">
        <v>17490.849999999999</v>
      </c>
      <c r="P21" s="222">
        <v>26161.898000000001</v>
      </c>
      <c r="Q21" s="222">
        <f>35000+16643.89</f>
        <v>51643.89</v>
      </c>
      <c r="R21" s="222">
        <v>18797.09</v>
      </c>
      <c r="S21" s="222">
        <v>24293.489999999998</v>
      </c>
      <c r="T21" s="222">
        <v>20392.8</v>
      </c>
      <c r="U21" s="222">
        <v>19263.96</v>
      </c>
      <c r="V21" s="222">
        <f>11458.5+22275</f>
        <v>33733.5</v>
      </c>
      <c r="W21" s="222">
        <v>14598.11</v>
      </c>
      <c r="X21" s="222">
        <f>22500+9399.41</f>
        <v>31899.41</v>
      </c>
      <c r="Y21" s="222">
        <v>16020</v>
      </c>
      <c r="Z21" s="222">
        <v>33395.270000000004</v>
      </c>
      <c r="AA21" s="222">
        <v>24577.55</v>
      </c>
      <c r="AB21" s="33"/>
      <c r="AC21" s="6"/>
      <c r="AD21" s="6"/>
      <c r="AE21" s="6"/>
      <c r="AF21" s="6"/>
      <c r="AG21" s="6"/>
      <c r="AH21" s="6"/>
      <c r="AI21" s="6"/>
      <c r="AJ21" s="6"/>
      <c r="AK21" s="6"/>
      <c r="AL21" s="6"/>
      <c r="AM21" s="6"/>
    </row>
    <row r="22" spans="1:39" s="7" customFormat="1" ht="40.799999999999997" customHeight="1">
      <c r="A22" s="172" t="s">
        <v>363</v>
      </c>
      <c r="B22" s="222">
        <v>58241</v>
      </c>
      <c r="C22" s="222">
        <v>79330</v>
      </c>
      <c r="D22" s="222">
        <v>168834</v>
      </c>
      <c r="E22" s="222">
        <v>173056</v>
      </c>
      <c r="F22" s="222">
        <v>69326</v>
      </c>
      <c r="G22" s="222">
        <v>209922</v>
      </c>
      <c r="H22" s="222">
        <v>152170</v>
      </c>
      <c r="I22" s="222">
        <v>79663</v>
      </c>
      <c r="J22" s="222">
        <v>30733</v>
      </c>
      <c r="K22" s="222">
        <v>31599</v>
      </c>
      <c r="L22" s="222">
        <v>35219</v>
      </c>
      <c r="M22" s="222">
        <v>34640</v>
      </c>
      <c r="N22" s="222">
        <v>65641</v>
      </c>
      <c r="O22" s="222">
        <v>73091</v>
      </c>
      <c r="P22" s="222">
        <v>73934</v>
      </c>
      <c r="Q22" s="222">
        <v>60986</v>
      </c>
      <c r="R22" s="222">
        <v>68718</v>
      </c>
      <c r="S22" s="222">
        <v>48426</v>
      </c>
      <c r="T22" s="222">
        <v>75392</v>
      </c>
      <c r="U22" s="222">
        <v>71175</v>
      </c>
      <c r="V22" s="222">
        <v>51815</v>
      </c>
      <c r="W22" s="222">
        <v>44766</v>
      </c>
      <c r="X22" s="222">
        <v>66864</v>
      </c>
      <c r="Y22" s="222">
        <v>64628</v>
      </c>
      <c r="Z22" s="222">
        <v>72560</v>
      </c>
      <c r="AA22" s="222">
        <v>79663</v>
      </c>
      <c r="AB22" s="19"/>
      <c r="AC22" s="6"/>
      <c r="AD22" s="6"/>
      <c r="AE22" s="6"/>
      <c r="AF22" s="6"/>
      <c r="AG22" s="6"/>
      <c r="AH22" s="6"/>
      <c r="AI22" s="6"/>
      <c r="AJ22" s="6"/>
      <c r="AK22" s="6"/>
      <c r="AL22" s="6"/>
      <c r="AM22" s="6"/>
    </row>
    <row r="23" spans="1:39" s="7" customFormat="1" ht="40.799999999999997" customHeight="1">
      <c r="A23" s="25" t="s">
        <v>47</v>
      </c>
      <c r="B23" s="222">
        <v>463931</v>
      </c>
      <c r="C23" s="222">
        <v>1119389</v>
      </c>
      <c r="D23" s="222">
        <v>828528</v>
      </c>
      <c r="E23" s="222">
        <v>1412738</v>
      </c>
      <c r="F23" s="222">
        <v>1188403</v>
      </c>
      <c r="G23" s="222">
        <v>0</v>
      </c>
      <c r="H23" s="222">
        <v>1580871</v>
      </c>
      <c r="I23" s="222">
        <v>1187099</v>
      </c>
      <c r="J23" s="222">
        <v>495586</v>
      </c>
      <c r="K23" s="222">
        <v>778682</v>
      </c>
      <c r="L23" s="222">
        <v>554259</v>
      </c>
      <c r="M23" s="222">
        <v>503830</v>
      </c>
      <c r="N23" s="222">
        <v>1504659</v>
      </c>
      <c r="O23" s="222">
        <v>393041</v>
      </c>
      <c r="P23" s="222">
        <v>417821</v>
      </c>
      <c r="Q23" s="222">
        <v>1361625</v>
      </c>
      <c r="R23" s="222">
        <v>803937</v>
      </c>
      <c r="S23" s="222">
        <v>1326223</v>
      </c>
      <c r="T23" s="222">
        <v>545240</v>
      </c>
      <c r="U23" s="222">
        <v>445495</v>
      </c>
      <c r="V23" s="222">
        <v>470542</v>
      </c>
      <c r="W23" s="222">
        <v>721531</v>
      </c>
      <c r="X23" s="222">
        <v>872759</v>
      </c>
      <c r="Y23" s="222">
        <v>628389</v>
      </c>
      <c r="Z23" s="222">
        <v>653786</v>
      </c>
      <c r="AA23" s="222">
        <v>741635</v>
      </c>
      <c r="AB23" s="19"/>
      <c r="AC23" s="6"/>
      <c r="AD23" s="6"/>
      <c r="AE23" s="6"/>
      <c r="AF23" s="6"/>
      <c r="AG23" s="6"/>
      <c r="AH23" s="6"/>
      <c r="AI23" s="6"/>
      <c r="AJ23" s="6"/>
      <c r="AK23" s="6"/>
      <c r="AL23" s="6"/>
      <c r="AM23" s="6"/>
    </row>
    <row r="24" spans="1:39" s="7" customFormat="1" ht="40.799999999999997" customHeight="1">
      <c r="A24" s="25" t="s">
        <v>48</v>
      </c>
      <c r="B24" s="222"/>
      <c r="C24" s="222"/>
      <c r="D24" s="222"/>
      <c r="E24" s="222"/>
      <c r="F24" s="222"/>
      <c r="G24" s="222"/>
      <c r="H24" s="222"/>
      <c r="I24" s="222"/>
      <c r="J24" s="222"/>
      <c r="K24" s="222"/>
      <c r="L24" s="222"/>
      <c r="M24" s="222"/>
      <c r="N24" s="222"/>
      <c r="O24" s="222"/>
      <c r="P24" s="222"/>
      <c r="Q24" s="222">
        <v>66000</v>
      </c>
      <c r="R24" s="222"/>
      <c r="S24" s="222"/>
      <c r="T24" s="222"/>
      <c r="U24" s="222"/>
      <c r="V24" s="222"/>
      <c r="W24" s="222"/>
      <c r="X24" s="222"/>
      <c r="Y24" s="222"/>
      <c r="Z24" s="222"/>
      <c r="AA24" s="222"/>
      <c r="AB24" s="19"/>
      <c r="AC24" s="6"/>
      <c r="AD24" s="6"/>
      <c r="AE24" s="6"/>
      <c r="AF24" s="6"/>
      <c r="AG24" s="6"/>
      <c r="AH24" s="6"/>
      <c r="AI24" s="6"/>
      <c r="AJ24" s="6"/>
      <c r="AK24" s="6"/>
      <c r="AL24" s="6"/>
      <c r="AM24" s="6"/>
    </row>
    <row r="25" spans="1:39" s="7" customFormat="1" ht="40.799999999999997" customHeight="1">
      <c r="A25" s="25" t="s">
        <v>49</v>
      </c>
      <c r="B25" s="222"/>
      <c r="C25" s="222"/>
      <c r="D25" s="222">
        <v>134452.87</v>
      </c>
      <c r="E25" s="222">
        <v>977175.64</v>
      </c>
      <c r="F25" s="222">
        <v>119624.78</v>
      </c>
      <c r="G25" s="222"/>
      <c r="H25" s="222">
        <v>114445.31</v>
      </c>
      <c r="I25" s="222">
        <v>461123.12</v>
      </c>
      <c r="J25" s="222"/>
      <c r="K25" s="222">
        <v>90768.29</v>
      </c>
      <c r="L25" s="222">
        <v>68617.95</v>
      </c>
      <c r="M25" s="222">
        <v>124633.68</v>
      </c>
      <c r="N25" s="222"/>
      <c r="O25" s="222"/>
      <c r="P25" s="222">
        <v>54001.63</v>
      </c>
      <c r="Q25" s="222">
        <v>314436.84000000003</v>
      </c>
      <c r="R25" s="222"/>
      <c r="S25" s="222"/>
      <c r="T25" s="222"/>
      <c r="U25" s="222">
        <v>204674.57</v>
      </c>
      <c r="V25" s="222">
        <v>103820.06</v>
      </c>
      <c r="W25" s="222">
        <v>265420.96999999997</v>
      </c>
      <c r="X25" s="222"/>
      <c r="Y25" s="222"/>
      <c r="Z25" s="222"/>
      <c r="AA25" s="222">
        <v>95893.04</v>
      </c>
      <c r="AB25" s="36"/>
      <c r="AC25" s="6"/>
      <c r="AD25" s="6"/>
      <c r="AE25" s="6"/>
      <c r="AF25" s="6"/>
      <c r="AG25" s="6"/>
      <c r="AH25" s="6"/>
      <c r="AI25" s="6"/>
      <c r="AJ25" s="6"/>
      <c r="AK25" s="6"/>
      <c r="AL25" s="6"/>
      <c r="AM25" s="6"/>
    </row>
    <row r="26" spans="1:39" s="7" customFormat="1" ht="40.799999999999997" customHeight="1">
      <c r="A26" s="25" t="s">
        <v>50</v>
      </c>
      <c r="B26" s="222">
        <f>591163.43+526600</f>
        <v>1117763.4300000002</v>
      </c>
      <c r="C26" s="222">
        <f>739464.6+883855.5</f>
        <v>1623320.1</v>
      </c>
      <c r="D26" s="222">
        <f>495715.4+435213.65</f>
        <v>930929.05</v>
      </c>
      <c r="E26" s="222">
        <f>1096841.2+887625.06</f>
        <v>1984466.26</v>
      </c>
      <c r="F26" s="222">
        <f>635199.3+723395.46</f>
        <v>1358594.76</v>
      </c>
      <c r="G26" s="222">
        <f>148500+402000</f>
        <v>550500</v>
      </c>
      <c r="H26" s="222">
        <v>2931236.74</v>
      </c>
      <c r="I26" s="222">
        <f>591711.89+1160098.98</f>
        <v>1751810.87</v>
      </c>
      <c r="J26" s="222">
        <v>206419.05</v>
      </c>
      <c r="K26" s="222">
        <f>526791+1122115</f>
        <v>1648906</v>
      </c>
      <c r="L26" s="222">
        <f>431025+272067.23</f>
        <v>703092.23</v>
      </c>
      <c r="M26" s="222">
        <f>484310+1075034</f>
        <v>1559344</v>
      </c>
      <c r="N26" s="222">
        <f>791298.51+583868.24</f>
        <v>1375166.75</v>
      </c>
      <c r="O26" s="222">
        <f>522745.45+654055.67</f>
        <v>1176801.1200000001</v>
      </c>
      <c r="P26" s="222">
        <f>119453.87+246079</f>
        <v>365532.87</v>
      </c>
      <c r="Q26" s="222">
        <f>559800+525979</f>
        <v>1085779</v>
      </c>
      <c r="R26" s="222">
        <f>694683.38+975816.81</f>
        <v>1670500.19</v>
      </c>
      <c r="S26" s="222">
        <f>675045.19+661933.57</f>
        <v>1336978.7599999998</v>
      </c>
      <c r="T26" s="222">
        <f>640665+318049</f>
        <v>958714</v>
      </c>
      <c r="U26" s="222">
        <f>953257.94+1019136.47</f>
        <v>1972394.41</v>
      </c>
      <c r="V26" s="222">
        <f>770650+616100</f>
        <v>1386750</v>
      </c>
      <c r="W26" s="222">
        <f>486343.71+759557.22</f>
        <v>1245900.93</v>
      </c>
      <c r="X26" s="222">
        <f>726333.55+619510.74</f>
        <v>1345844.29</v>
      </c>
      <c r="Y26" s="222">
        <f>415732+504819</f>
        <v>920551</v>
      </c>
      <c r="Z26" s="222">
        <f>671309.1+708062</f>
        <v>1379371.1</v>
      </c>
      <c r="AA26" s="222">
        <f>657585+994700</f>
        <v>1652285</v>
      </c>
      <c r="AB26" s="19"/>
      <c r="AC26" s="6"/>
      <c r="AD26" s="6"/>
      <c r="AE26" s="6"/>
      <c r="AF26" s="6"/>
      <c r="AG26" s="6"/>
      <c r="AH26" s="6"/>
      <c r="AI26" s="6"/>
      <c r="AJ26" s="6"/>
      <c r="AK26" s="6"/>
      <c r="AL26" s="6"/>
      <c r="AM26" s="6"/>
    </row>
    <row r="27" spans="1:39" s="7" customFormat="1" ht="40.799999999999997" customHeight="1">
      <c r="A27" s="25" t="s">
        <v>351</v>
      </c>
      <c r="B27" s="293">
        <v>70904.33</v>
      </c>
      <c r="C27" s="293">
        <v>50219</v>
      </c>
      <c r="D27" s="300">
        <v>75700</v>
      </c>
      <c r="E27" s="300">
        <v>49418.49</v>
      </c>
      <c r="F27" s="300">
        <v>62947.05</v>
      </c>
      <c r="G27" s="301">
        <v>276136.11</v>
      </c>
      <c r="H27" s="301">
        <v>142549.57</v>
      </c>
      <c r="I27" s="300">
        <v>71546.509999999995</v>
      </c>
      <c r="J27" s="300">
        <v>65630.509999999995</v>
      </c>
      <c r="K27" s="300">
        <v>62691.08</v>
      </c>
      <c r="L27" s="301">
        <v>61358.03</v>
      </c>
      <c r="M27" s="300">
        <v>61882.36</v>
      </c>
      <c r="N27" s="300">
        <v>49773.19</v>
      </c>
      <c r="O27" s="300">
        <v>62242.01</v>
      </c>
      <c r="P27" s="300">
        <v>75700</v>
      </c>
      <c r="Q27" s="300">
        <v>65787.179999999993</v>
      </c>
      <c r="R27" s="300">
        <v>75700</v>
      </c>
      <c r="S27" s="300">
        <v>60274.14</v>
      </c>
      <c r="T27" s="300">
        <v>65170.3</v>
      </c>
      <c r="U27" s="300">
        <v>50219</v>
      </c>
      <c r="V27" s="300">
        <v>75700</v>
      </c>
      <c r="W27" s="300">
        <v>74275.649999999994</v>
      </c>
      <c r="X27" s="300">
        <v>52441.72</v>
      </c>
      <c r="Y27" s="300">
        <v>71908.69</v>
      </c>
      <c r="Z27" s="300">
        <v>56519.6</v>
      </c>
      <c r="AA27" s="300">
        <v>75700</v>
      </c>
      <c r="AB27" s="19"/>
      <c r="AC27" s="6"/>
      <c r="AD27" s="6"/>
      <c r="AE27" s="6"/>
      <c r="AF27" s="6"/>
      <c r="AG27" s="6"/>
      <c r="AH27" s="6"/>
      <c r="AI27" s="6"/>
      <c r="AJ27" s="6"/>
      <c r="AK27" s="6"/>
      <c r="AL27" s="6"/>
      <c r="AM27" s="6"/>
    </row>
    <row r="28" spans="1:39" s="147" customFormat="1" ht="40.799999999999997" customHeight="1">
      <c r="A28" s="98" t="s">
        <v>365</v>
      </c>
      <c r="B28" s="258">
        <v>-20231.39</v>
      </c>
      <c r="C28" s="258">
        <v>2211570</v>
      </c>
      <c r="D28" s="258">
        <v>299569</v>
      </c>
      <c r="E28" s="258">
        <v>4861211</v>
      </c>
      <c r="F28" s="258">
        <v>19066015</v>
      </c>
      <c r="G28" s="258">
        <v>0</v>
      </c>
      <c r="H28" s="258">
        <v>2552309</v>
      </c>
      <c r="I28" s="258">
        <v>2344415</v>
      </c>
      <c r="J28" s="258">
        <v>0</v>
      </c>
      <c r="K28" s="258">
        <v>2805478</v>
      </c>
      <c r="L28" s="258">
        <v>1094880</v>
      </c>
      <c r="M28" s="258">
        <v>5853836.8799999999</v>
      </c>
      <c r="N28" s="258">
        <v>1880234</v>
      </c>
      <c r="O28" s="258">
        <v>6891201</v>
      </c>
      <c r="P28" s="258">
        <v>2864642</v>
      </c>
      <c r="Q28" s="258">
        <v>8835403</v>
      </c>
      <c r="R28" s="258">
        <v>1366286</v>
      </c>
      <c r="S28" s="258">
        <v>10765495</v>
      </c>
      <c r="T28" s="258">
        <v>0</v>
      </c>
      <c r="U28" s="258">
        <v>2174400</v>
      </c>
      <c r="V28" s="258">
        <v>351493</v>
      </c>
      <c r="W28" s="258">
        <v>4984713</v>
      </c>
      <c r="X28" s="258">
        <v>0</v>
      </c>
      <c r="Y28" s="258">
        <v>8294780</v>
      </c>
      <c r="Z28" s="294">
        <v>0</v>
      </c>
      <c r="AA28" s="258">
        <v>0</v>
      </c>
    </row>
    <row r="29" spans="1:39" ht="40.799999999999997" customHeight="1">
      <c r="A29" s="98" t="s">
        <v>53</v>
      </c>
      <c r="B29" s="258">
        <v>563572</v>
      </c>
      <c r="C29" s="258">
        <v>779319</v>
      </c>
      <c r="D29" s="258">
        <v>898621</v>
      </c>
      <c r="E29" s="258">
        <v>3253984</v>
      </c>
      <c r="F29" s="258">
        <v>2069184</v>
      </c>
      <c r="G29" s="258">
        <v>9946662</v>
      </c>
      <c r="H29" s="258">
        <v>2318571</v>
      </c>
      <c r="I29" s="258">
        <v>1678487</v>
      </c>
      <c r="J29" s="258">
        <v>1092867</v>
      </c>
      <c r="K29" s="258">
        <v>651090</v>
      </c>
      <c r="L29" s="258">
        <v>604226</v>
      </c>
      <c r="M29" s="258">
        <v>540390</v>
      </c>
      <c r="N29" s="258">
        <v>2250989</v>
      </c>
      <c r="O29" s="258">
        <v>526906</v>
      </c>
      <c r="P29" s="258">
        <v>1353007</v>
      </c>
      <c r="Q29" s="258">
        <v>1308008</v>
      </c>
      <c r="R29" s="222">
        <v>405136</v>
      </c>
      <c r="S29" s="222">
        <v>650606</v>
      </c>
      <c r="T29" s="258">
        <v>783277</v>
      </c>
      <c r="U29" s="258">
        <v>616301</v>
      </c>
      <c r="V29" s="258">
        <v>603079</v>
      </c>
      <c r="W29" s="258">
        <v>1208587</v>
      </c>
      <c r="X29" s="258">
        <v>1154027</v>
      </c>
      <c r="Y29" s="258">
        <v>804985</v>
      </c>
      <c r="Z29" s="258">
        <v>1752800</v>
      </c>
      <c r="AA29" s="258">
        <v>1353749</v>
      </c>
      <c r="AB29" s="36"/>
    </row>
    <row r="30" spans="1:39" s="7" customFormat="1" ht="40.799999999999997" customHeight="1">
      <c r="A30" s="25" t="s">
        <v>54</v>
      </c>
      <c r="B30" s="222"/>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19"/>
      <c r="AC30" s="6"/>
      <c r="AD30" s="6"/>
      <c r="AE30" s="6"/>
      <c r="AF30" s="6"/>
      <c r="AG30" s="6"/>
      <c r="AH30" s="6"/>
      <c r="AI30" s="6"/>
      <c r="AJ30" s="6"/>
      <c r="AK30" s="6"/>
      <c r="AL30" s="6"/>
      <c r="AM30" s="6"/>
    </row>
    <row r="31" spans="1:39" s="7" customFormat="1" ht="40.799999999999997" customHeight="1">
      <c r="A31" s="25" t="s">
        <v>55</v>
      </c>
      <c r="B31" s="222"/>
      <c r="C31" s="222"/>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19"/>
      <c r="AC31" s="6"/>
      <c r="AD31" s="6"/>
      <c r="AE31" s="6"/>
      <c r="AF31" s="6"/>
      <c r="AG31" s="6"/>
      <c r="AH31" s="6"/>
      <c r="AI31" s="6"/>
      <c r="AJ31" s="6"/>
      <c r="AK31" s="6"/>
      <c r="AL31" s="6"/>
      <c r="AM31" s="6"/>
    </row>
    <row r="32" spans="1:39" s="7" customFormat="1" ht="40.799999999999997" customHeight="1">
      <c r="A32" s="25" t="s">
        <v>56</v>
      </c>
      <c r="B32" s="222"/>
      <c r="C32" s="222"/>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19"/>
      <c r="AC32" s="6"/>
      <c r="AD32" s="6"/>
      <c r="AE32" s="6"/>
      <c r="AF32" s="6"/>
      <c r="AG32" s="6"/>
      <c r="AH32" s="6"/>
      <c r="AI32" s="6"/>
      <c r="AJ32" s="6"/>
      <c r="AK32" s="6"/>
      <c r="AL32" s="6"/>
      <c r="AM32" s="6"/>
    </row>
    <row r="33" spans="1:39" s="7" customFormat="1" ht="40.799999999999997" customHeight="1">
      <c r="A33" s="25" t="s">
        <v>57</v>
      </c>
      <c r="B33" s="222"/>
      <c r="C33" s="222"/>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19"/>
      <c r="AC33" s="6"/>
      <c r="AD33" s="6"/>
      <c r="AE33" s="6"/>
      <c r="AF33" s="6"/>
      <c r="AG33" s="6"/>
      <c r="AH33" s="6"/>
      <c r="AI33" s="6"/>
      <c r="AJ33" s="6"/>
      <c r="AK33" s="6"/>
      <c r="AL33" s="6"/>
      <c r="AM33" s="6"/>
    </row>
    <row r="34" spans="1:39" s="7" customFormat="1" ht="40.799999999999997" customHeight="1">
      <c r="A34" s="25" t="s">
        <v>350</v>
      </c>
      <c r="B34" s="222">
        <v>27000</v>
      </c>
      <c r="C34" s="222">
        <v>37000</v>
      </c>
      <c r="D34" s="222">
        <v>63000</v>
      </c>
      <c r="E34" s="222">
        <v>149000</v>
      </c>
      <c r="F34" s="222">
        <v>65000</v>
      </c>
      <c r="G34" s="222">
        <v>139000</v>
      </c>
      <c r="H34" s="222">
        <v>72000</v>
      </c>
      <c r="I34" s="222">
        <v>59000</v>
      </c>
      <c r="J34" s="222">
        <v>73000</v>
      </c>
      <c r="K34" s="222">
        <v>38000</v>
      </c>
      <c r="L34" s="222">
        <v>36000</v>
      </c>
      <c r="M34" s="222">
        <v>23000</v>
      </c>
      <c r="N34" s="222">
        <v>80000</v>
      </c>
      <c r="O34" s="222">
        <v>36000</v>
      </c>
      <c r="P34" s="222">
        <v>40000</v>
      </c>
      <c r="Q34" s="222">
        <v>52000</v>
      </c>
      <c r="R34" s="222">
        <v>67000</v>
      </c>
      <c r="S34" s="222">
        <v>32000</v>
      </c>
      <c r="T34" s="222">
        <v>36000</v>
      </c>
      <c r="U34" s="222">
        <v>38000</v>
      </c>
      <c r="V34" s="222">
        <v>32000</v>
      </c>
      <c r="W34" s="222">
        <v>108000</v>
      </c>
      <c r="X34" s="222">
        <v>29000</v>
      </c>
      <c r="Y34" s="222">
        <v>49000</v>
      </c>
      <c r="Z34" s="222">
        <v>50000</v>
      </c>
      <c r="AA34" s="222">
        <v>53000</v>
      </c>
      <c r="AB34" s="19"/>
      <c r="AC34" s="6"/>
      <c r="AD34" s="6"/>
      <c r="AE34" s="6"/>
      <c r="AF34" s="6"/>
      <c r="AG34" s="6"/>
      <c r="AH34" s="6"/>
      <c r="AI34" s="6"/>
      <c r="AJ34" s="6"/>
      <c r="AK34" s="6"/>
      <c r="AL34" s="6"/>
      <c r="AM34" s="6"/>
    </row>
    <row r="35" spans="1:39" s="7" customFormat="1" ht="40.799999999999997" customHeight="1">
      <c r="A35" s="25" t="s">
        <v>942</v>
      </c>
      <c r="B35" s="222"/>
      <c r="C35" s="222"/>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19"/>
      <c r="AC35" s="6"/>
      <c r="AD35" s="6"/>
      <c r="AE35" s="6"/>
      <c r="AF35" s="6"/>
      <c r="AG35" s="6"/>
      <c r="AH35" s="6"/>
      <c r="AI35" s="6"/>
      <c r="AJ35" s="6"/>
      <c r="AK35" s="6"/>
      <c r="AL35" s="6"/>
      <c r="AM35" s="6"/>
    </row>
    <row r="36" spans="1:39" s="7" customFormat="1" ht="40.799999999999997" customHeight="1">
      <c r="A36" s="25" t="s">
        <v>361</v>
      </c>
      <c r="B36" s="222">
        <v>261801</v>
      </c>
      <c r="C36" s="222">
        <v>285798</v>
      </c>
      <c r="D36" s="222">
        <v>334950</v>
      </c>
      <c r="E36" s="222">
        <v>452957</v>
      </c>
      <c r="F36" s="222">
        <v>308664.02</v>
      </c>
      <c r="G36" s="222">
        <v>46638</v>
      </c>
      <c r="H36" s="222">
        <v>392272.1</v>
      </c>
      <c r="I36" s="222">
        <v>220161</v>
      </c>
      <c r="J36" s="222">
        <v>43062.8</v>
      </c>
      <c r="K36" s="222">
        <v>157480</v>
      </c>
      <c r="L36" s="222">
        <v>260000</v>
      </c>
      <c r="M36" s="222">
        <v>285820</v>
      </c>
      <c r="N36" s="222">
        <v>291784</v>
      </c>
      <c r="O36" s="222">
        <v>236800</v>
      </c>
      <c r="P36" s="222">
        <v>232039</v>
      </c>
      <c r="Q36" s="222">
        <v>118946</v>
      </c>
      <c r="R36" s="222">
        <v>186996.7</v>
      </c>
      <c r="S36" s="222">
        <v>330064</v>
      </c>
      <c r="T36" s="222">
        <v>104500</v>
      </c>
      <c r="U36" s="222">
        <v>220000</v>
      </c>
      <c r="V36" s="222">
        <v>220000</v>
      </c>
      <c r="W36" s="258">
        <v>687587</v>
      </c>
      <c r="X36" s="258">
        <v>100000</v>
      </c>
      <c r="Y36" s="258">
        <v>91300</v>
      </c>
      <c r="Z36" s="258">
        <v>283444</v>
      </c>
      <c r="AA36" s="258">
        <v>382486</v>
      </c>
      <c r="AB36" s="19"/>
      <c r="AC36" s="6"/>
      <c r="AD36" s="6"/>
      <c r="AE36" s="6"/>
      <c r="AF36" s="6"/>
      <c r="AG36" s="6"/>
      <c r="AH36" s="6"/>
      <c r="AI36" s="6"/>
      <c r="AJ36" s="6"/>
      <c r="AK36" s="6"/>
      <c r="AL36" s="6"/>
      <c r="AM36" s="6"/>
    </row>
    <row r="37" spans="1:39" s="7" customFormat="1" ht="40.799999999999997" customHeight="1">
      <c r="A37" s="25" t="s">
        <v>60</v>
      </c>
      <c r="B37" s="222">
        <v>121000</v>
      </c>
      <c r="C37" s="222">
        <v>121000</v>
      </c>
      <c r="D37" s="222">
        <v>121000</v>
      </c>
      <c r="E37" s="222">
        <v>123800</v>
      </c>
      <c r="F37" s="222">
        <v>129800</v>
      </c>
      <c r="G37" s="222">
        <v>695500</v>
      </c>
      <c r="H37" s="222">
        <v>133200</v>
      </c>
      <c r="I37" s="222">
        <v>121000</v>
      </c>
      <c r="J37" s="222">
        <v>121000</v>
      </c>
      <c r="K37" s="222">
        <v>121000</v>
      </c>
      <c r="L37" s="222">
        <v>121000</v>
      </c>
      <c r="M37" s="222">
        <v>121000</v>
      </c>
      <c r="N37" s="222">
        <v>146600</v>
      </c>
      <c r="O37" s="222">
        <v>121000</v>
      </c>
      <c r="P37" s="222">
        <v>121000</v>
      </c>
      <c r="Q37" s="222">
        <v>121000</v>
      </c>
      <c r="R37" s="222">
        <v>121000</v>
      </c>
      <c r="S37" s="222">
        <v>121000</v>
      </c>
      <c r="T37" s="222">
        <v>121000</v>
      </c>
      <c r="U37" s="222">
        <v>121000</v>
      </c>
      <c r="V37" s="222">
        <v>121000</v>
      </c>
      <c r="W37" s="222">
        <v>156400</v>
      </c>
      <c r="X37" s="222">
        <v>121000</v>
      </c>
      <c r="Y37" s="222">
        <v>121000</v>
      </c>
      <c r="Z37" s="222">
        <v>121000</v>
      </c>
      <c r="AA37" s="222">
        <v>128800</v>
      </c>
      <c r="AB37" s="19"/>
      <c r="AC37" s="6"/>
      <c r="AD37" s="6"/>
      <c r="AE37" s="6"/>
      <c r="AF37" s="6"/>
      <c r="AG37" s="6"/>
      <c r="AH37" s="6"/>
      <c r="AI37" s="6"/>
      <c r="AJ37" s="6"/>
      <c r="AK37" s="6"/>
      <c r="AL37" s="6"/>
      <c r="AM37" s="6"/>
    </row>
    <row r="38" spans="1:39" s="7" customFormat="1" ht="40.799999999999997" customHeight="1">
      <c r="A38" s="25" t="s">
        <v>61</v>
      </c>
      <c r="B38" s="22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39"/>
      <c r="AC38" s="6"/>
      <c r="AD38" s="6"/>
      <c r="AE38" s="6"/>
      <c r="AF38" s="6"/>
      <c r="AG38" s="6"/>
      <c r="AH38" s="6"/>
      <c r="AI38" s="6"/>
      <c r="AJ38" s="6"/>
      <c r="AK38" s="6"/>
      <c r="AL38" s="6"/>
      <c r="AM38" s="6"/>
    </row>
    <row r="39" spans="1:39" s="7" customFormat="1" ht="40.799999999999997" customHeight="1">
      <c r="A39" s="25" t="s">
        <v>62</v>
      </c>
      <c r="B39" s="222"/>
      <c r="C39" s="222"/>
      <c r="D39" s="222">
        <v>25608.3</v>
      </c>
      <c r="E39" s="222"/>
      <c r="F39" s="222"/>
      <c r="G39" s="222">
        <f>27970.2+60000</f>
        <v>87970.2</v>
      </c>
      <c r="H39" s="222">
        <v>7000</v>
      </c>
      <c r="I39" s="222"/>
      <c r="J39" s="222"/>
      <c r="K39" s="222"/>
      <c r="L39" s="222"/>
      <c r="M39" s="222">
        <v>14793.15</v>
      </c>
      <c r="N39" s="222"/>
      <c r="O39" s="222"/>
      <c r="P39" s="222"/>
      <c r="Q39" s="222">
        <v>30000</v>
      </c>
      <c r="R39" s="222">
        <v>10000</v>
      </c>
      <c r="S39" s="222"/>
      <c r="T39" s="222"/>
      <c r="U39" s="222">
        <v>2692.52</v>
      </c>
      <c r="V39" s="222">
        <v>7500</v>
      </c>
      <c r="W39" s="222">
        <v>15000</v>
      </c>
      <c r="X39" s="222"/>
      <c r="Y39" s="222"/>
      <c r="Z39" s="222"/>
      <c r="AA39" s="222"/>
      <c r="AB39" s="39"/>
      <c r="AC39" s="6"/>
      <c r="AD39" s="6"/>
      <c r="AE39" s="6"/>
      <c r="AF39" s="6"/>
      <c r="AG39" s="6"/>
      <c r="AH39" s="6"/>
      <c r="AI39" s="6"/>
      <c r="AJ39" s="6"/>
      <c r="AK39" s="6"/>
      <c r="AL39" s="6"/>
      <c r="AM39" s="6"/>
    </row>
    <row r="40" spans="1:39" s="7" customFormat="1" ht="40.799999999999997" customHeight="1">
      <c r="A40" s="173" t="s">
        <v>344</v>
      </c>
      <c r="B40" s="222"/>
      <c r="C40" s="222"/>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46"/>
      <c r="AC40" s="6"/>
      <c r="AD40" s="6"/>
      <c r="AE40" s="6"/>
      <c r="AF40" s="6"/>
      <c r="AG40" s="6"/>
      <c r="AH40" s="6"/>
      <c r="AI40" s="6"/>
      <c r="AJ40" s="6"/>
      <c r="AK40" s="6"/>
      <c r="AL40" s="6"/>
      <c r="AM40" s="6"/>
    </row>
    <row r="41" spans="1:39" s="7" customFormat="1" ht="40.799999999999997" customHeight="1">
      <c r="A41" s="25" t="s">
        <v>64</v>
      </c>
      <c r="B41" s="222"/>
      <c r="C41" s="222"/>
      <c r="D41" s="222"/>
      <c r="E41" s="222"/>
      <c r="F41" s="222">
        <v>612345</v>
      </c>
      <c r="G41" s="222"/>
      <c r="H41" s="222"/>
      <c r="I41" s="222"/>
      <c r="J41" s="222"/>
      <c r="K41" s="222"/>
      <c r="L41" s="222"/>
      <c r="M41" s="222"/>
      <c r="N41" s="222"/>
      <c r="O41" s="222"/>
      <c r="P41" s="222"/>
      <c r="Q41" s="222"/>
      <c r="R41" s="222"/>
      <c r="S41" s="222"/>
      <c r="T41" s="222"/>
      <c r="U41" s="222"/>
      <c r="V41" s="222"/>
      <c r="W41" s="222"/>
      <c r="X41" s="222"/>
      <c r="Y41" s="222"/>
      <c r="Z41" s="222"/>
      <c r="AA41" s="222"/>
      <c r="AB41" s="39"/>
      <c r="AC41" s="6"/>
      <c r="AD41" s="6"/>
      <c r="AE41" s="6"/>
      <c r="AF41" s="6"/>
      <c r="AG41" s="6"/>
      <c r="AH41" s="6"/>
      <c r="AI41" s="6"/>
      <c r="AJ41" s="6"/>
      <c r="AK41" s="6"/>
      <c r="AL41" s="6"/>
      <c r="AM41" s="6"/>
    </row>
    <row r="42" spans="1:39" s="7" customFormat="1" ht="40.799999999999997" customHeight="1">
      <c r="A42" s="25" t="s">
        <v>65</v>
      </c>
      <c r="B42" s="222"/>
      <c r="C42" s="222"/>
      <c r="D42" s="222"/>
      <c r="E42" s="222">
        <v>1180867</v>
      </c>
      <c r="F42" s="222"/>
      <c r="G42" s="222"/>
      <c r="H42" s="222"/>
      <c r="I42" s="222"/>
      <c r="J42" s="222"/>
      <c r="K42" s="222"/>
      <c r="L42" s="222"/>
      <c r="M42" s="222"/>
      <c r="N42" s="222"/>
      <c r="O42" s="222"/>
      <c r="P42" s="222"/>
      <c r="Q42" s="222"/>
      <c r="R42" s="222"/>
      <c r="S42" s="222"/>
      <c r="T42" s="222"/>
      <c r="U42" s="222"/>
      <c r="V42" s="222"/>
      <c r="W42" s="222"/>
      <c r="X42" s="222"/>
      <c r="Y42" s="222"/>
      <c r="Z42" s="222"/>
      <c r="AA42" s="222"/>
      <c r="AB42" s="39"/>
      <c r="AC42" s="6"/>
      <c r="AD42" s="6"/>
      <c r="AE42" s="6"/>
      <c r="AF42" s="6"/>
      <c r="AG42" s="6"/>
      <c r="AH42" s="6"/>
      <c r="AI42" s="6"/>
      <c r="AJ42" s="6"/>
      <c r="AK42" s="6"/>
      <c r="AL42" s="6"/>
      <c r="AM42" s="6"/>
    </row>
    <row r="43" spans="1:39" s="7" customFormat="1" ht="40.799999999999997" customHeight="1">
      <c r="A43" s="25" t="s">
        <v>66</v>
      </c>
      <c r="B43" s="222"/>
      <c r="C43" s="222"/>
      <c r="D43" s="222"/>
      <c r="E43" s="222"/>
      <c r="F43" s="222"/>
      <c r="G43" s="222"/>
      <c r="H43" s="222">
        <v>5185127</v>
      </c>
      <c r="I43" s="222"/>
      <c r="J43" s="222"/>
      <c r="K43" s="222"/>
      <c r="L43" s="222"/>
      <c r="M43" s="222"/>
      <c r="N43" s="222"/>
      <c r="O43" s="222"/>
      <c r="P43" s="222"/>
      <c r="Q43" s="222"/>
      <c r="R43" s="222"/>
      <c r="S43" s="222"/>
      <c r="T43" s="222"/>
      <c r="U43" s="222"/>
      <c r="V43" s="222"/>
      <c r="W43" s="222"/>
      <c r="X43" s="222"/>
      <c r="Y43" s="222"/>
      <c r="Z43" s="222"/>
      <c r="AA43" s="222"/>
      <c r="AB43" s="39"/>
      <c r="AC43" s="6"/>
      <c r="AD43" s="6"/>
      <c r="AE43" s="6"/>
      <c r="AF43" s="6"/>
      <c r="AG43" s="6"/>
      <c r="AH43" s="6"/>
      <c r="AI43" s="6"/>
      <c r="AJ43" s="6"/>
      <c r="AK43" s="6"/>
      <c r="AL43" s="6"/>
      <c r="AM43" s="6"/>
    </row>
    <row r="44" spans="1:39" s="7" customFormat="1" ht="40.799999999999997" customHeight="1">
      <c r="A44" s="25" t="s">
        <v>67</v>
      </c>
      <c r="B44" s="222"/>
      <c r="C44" s="222"/>
      <c r="D44" s="222"/>
      <c r="E44" s="222"/>
      <c r="F44" s="222"/>
      <c r="G44" s="222"/>
      <c r="H44" s="222"/>
      <c r="I44" s="222"/>
      <c r="J44" s="222"/>
      <c r="K44" s="222"/>
      <c r="L44" s="222"/>
      <c r="M44" s="222"/>
      <c r="N44" s="222"/>
      <c r="O44" s="222"/>
      <c r="P44" s="222"/>
      <c r="Q44" s="222">
        <v>578898</v>
      </c>
      <c r="R44" s="222"/>
      <c r="S44" s="222"/>
      <c r="T44" s="222"/>
      <c r="U44" s="222"/>
      <c r="V44" s="222"/>
      <c r="W44" s="222"/>
      <c r="X44" s="222"/>
      <c r="Y44" s="222"/>
      <c r="Z44" s="222"/>
      <c r="AA44" s="222"/>
      <c r="AB44" s="39"/>
      <c r="AC44" s="6"/>
      <c r="AD44" s="6"/>
      <c r="AE44" s="6"/>
      <c r="AF44" s="6"/>
      <c r="AG44" s="6"/>
      <c r="AH44" s="6"/>
      <c r="AI44" s="6"/>
      <c r="AJ44" s="6"/>
      <c r="AK44" s="6"/>
      <c r="AL44" s="6"/>
      <c r="AM44" s="6"/>
    </row>
    <row r="45" spans="1:39" s="7" customFormat="1" ht="40.799999999999997" customHeight="1">
      <c r="A45" s="25" t="s">
        <v>357</v>
      </c>
      <c r="B45" s="222"/>
      <c r="C45" s="222"/>
      <c r="D45" s="222"/>
      <c r="E45" s="222">
        <v>237000</v>
      </c>
      <c r="F45" s="222"/>
      <c r="G45" s="222"/>
      <c r="H45" s="222">
        <v>135000</v>
      </c>
      <c r="I45" s="222"/>
      <c r="J45" s="222"/>
      <c r="K45" s="222"/>
      <c r="L45" s="222"/>
      <c r="M45" s="222"/>
      <c r="N45" s="222"/>
      <c r="O45" s="222"/>
      <c r="P45" s="222"/>
      <c r="Q45" s="222">
        <v>198500</v>
      </c>
      <c r="R45" s="222"/>
      <c r="S45" s="222"/>
      <c r="T45" s="222"/>
      <c r="U45" s="222"/>
      <c r="V45" s="222"/>
      <c r="W45" s="222"/>
      <c r="X45" s="222"/>
      <c r="Y45" s="222"/>
      <c r="Z45" s="222"/>
      <c r="AA45" s="222"/>
      <c r="AB45" s="39"/>
      <c r="AC45" s="6"/>
      <c r="AD45" s="6"/>
      <c r="AE45" s="6"/>
      <c r="AF45" s="6"/>
      <c r="AG45" s="6"/>
      <c r="AH45" s="6"/>
      <c r="AI45" s="6"/>
      <c r="AJ45" s="6"/>
      <c r="AK45" s="6"/>
      <c r="AL45" s="6"/>
      <c r="AM45" s="6"/>
    </row>
    <row r="46" spans="1:39" s="7" customFormat="1" ht="40.799999999999997" customHeight="1">
      <c r="A46" s="25" t="s">
        <v>977</v>
      </c>
      <c r="B46" s="222">
        <v>1200</v>
      </c>
      <c r="C46" s="222">
        <v>7025</v>
      </c>
      <c r="D46" s="222">
        <v>16025</v>
      </c>
      <c r="E46" s="222">
        <v>41125</v>
      </c>
      <c r="F46" s="222"/>
      <c r="G46" s="222">
        <v>8500</v>
      </c>
      <c r="H46" s="222">
        <v>7025</v>
      </c>
      <c r="I46" s="222">
        <v>7025</v>
      </c>
      <c r="J46" s="222">
        <v>7025</v>
      </c>
      <c r="K46" s="222">
        <v>4520</v>
      </c>
      <c r="L46" s="222">
        <v>5000</v>
      </c>
      <c r="M46" s="222"/>
      <c r="N46" s="222">
        <v>7025</v>
      </c>
      <c r="O46" s="222">
        <v>18525</v>
      </c>
      <c r="P46" s="222">
        <v>14050</v>
      </c>
      <c r="Q46" s="222">
        <v>7025</v>
      </c>
      <c r="R46" s="222">
        <v>3000</v>
      </c>
      <c r="S46" s="222"/>
      <c r="T46" s="222"/>
      <c r="U46" s="222">
        <v>4000</v>
      </c>
      <c r="V46" s="222">
        <v>21080</v>
      </c>
      <c r="W46" s="222"/>
      <c r="X46" s="222">
        <v>10800</v>
      </c>
      <c r="Y46" s="222">
        <v>7025</v>
      </c>
      <c r="Z46" s="222">
        <v>3000</v>
      </c>
      <c r="AA46" s="222"/>
      <c r="AB46" s="39"/>
      <c r="AC46" s="6"/>
      <c r="AD46" s="6"/>
      <c r="AE46" s="6"/>
      <c r="AF46" s="6"/>
      <c r="AG46" s="6"/>
      <c r="AH46" s="6"/>
      <c r="AI46" s="6"/>
      <c r="AJ46" s="6"/>
      <c r="AK46" s="6"/>
      <c r="AL46" s="6"/>
      <c r="AM46" s="6"/>
    </row>
    <row r="47" spans="1:39" s="176" customFormat="1" ht="40.799999999999997" customHeight="1">
      <c r="A47" s="25" t="s">
        <v>358</v>
      </c>
      <c r="B47" s="222"/>
      <c r="C47" s="222"/>
      <c r="D47" s="222"/>
      <c r="E47" s="222"/>
      <c r="F47" s="222"/>
      <c r="G47" s="222"/>
      <c r="H47" s="222">
        <v>70000</v>
      </c>
      <c r="I47" s="222"/>
      <c r="J47" s="222"/>
      <c r="K47" s="222"/>
      <c r="L47" s="222"/>
      <c r="M47" s="222"/>
      <c r="N47" s="222"/>
      <c r="O47" s="222"/>
      <c r="P47" s="222"/>
      <c r="Q47" s="222"/>
      <c r="R47" s="222"/>
      <c r="S47" s="222"/>
      <c r="T47" s="222"/>
      <c r="U47" s="222"/>
      <c r="V47" s="222"/>
      <c r="W47" s="222"/>
      <c r="X47" s="222"/>
      <c r="Y47" s="222"/>
      <c r="Z47" s="222"/>
      <c r="AA47" s="222"/>
      <c r="AB47" s="174"/>
      <c r="AC47" s="175"/>
      <c r="AD47" s="175"/>
      <c r="AE47" s="175"/>
      <c r="AF47" s="175"/>
      <c r="AG47" s="175"/>
      <c r="AH47" s="175"/>
      <c r="AI47" s="175"/>
      <c r="AJ47" s="175"/>
      <c r="AK47" s="175"/>
      <c r="AL47" s="175"/>
      <c r="AM47" s="175"/>
    </row>
    <row r="48" spans="1:39" s="176" customFormat="1" ht="40.799999999999997" customHeight="1">
      <c r="A48" s="25" t="s">
        <v>364</v>
      </c>
      <c r="B48" s="222">
        <v>103320</v>
      </c>
      <c r="C48" s="222">
        <v>236016</v>
      </c>
      <c r="D48" s="222">
        <v>209700</v>
      </c>
      <c r="E48" s="222">
        <v>425456.33</v>
      </c>
      <c r="F48" s="222">
        <v>551323.61</v>
      </c>
      <c r="G48" s="222">
        <v>670675.74</v>
      </c>
      <c r="H48" s="222">
        <v>654210.84</v>
      </c>
      <c r="I48" s="222">
        <v>746091.06</v>
      </c>
      <c r="J48" s="222">
        <v>263573.36</v>
      </c>
      <c r="K48" s="222">
        <v>235438</v>
      </c>
      <c r="L48" s="222">
        <v>199686</v>
      </c>
      <c r="M48" s="222">
        <v>323368.34999999998</v>
      </c>
      <c r="N48" s="222">
        <v>404687.88</v>
      </c>
      <c r="O48" s="222">
        <v>234677.84</v>
      </c>
      <c r="P48" s="222">
        <v>129208</v>
      </c>
      <c r="Q48" s="222">
        <v>337142.36</v>
      </c>
      <c r="R48" s="222">
        <v>222354</v>
      </c>
      <c r="S48" s="222">
        <v>354925</v>
      </c>
      <c r="T48" s="222">
        <v>287282</v>
      </c>
      <c r="U48" s="222">
        <v>327444.65000000002</v>
      </c>
      <c r="V48" s="222">
        <v>213797.06</v>
      </c>
      <c r="W48" s="222">
        <v>426110.36</v>
      </c>
      <c r="X48" s="222">
        <v>240890</v>
      </c>
      <c r="Y48" s="222">
        <v>139215</v>
      </c>
      <c r="Z48" s="222">
        <v>319029</v>
      </c>
      <c r="AA48" s="222">
        <v>132600</v>
      </c>
      <c r="AB48" s="174"/>
      <c r="AC48" s="175"/>
      <c r="AD48" s="175"/>
      <c r="AE48" s="175"/>
      <c r="AF48" s="175"/>
      <c r="AG48" s="175"/>
      <c r="AH48" s="175"/>
      <c r="AI48" s="175"/>
      <c r="AJ48" s="175"/>
      <c r="AK48" s="175"/>
      <c r="AL48" s="175"/>
      <c r="AM48" s="175"/>
    </row>
    <row r="49" spans="1:39" s="7" customFormat="1" ht="40.799999999999997" customHeight="1">
      <c r="A49" s="25" t="s">
        <v>345</v>
      </c>
      <c r="B49" s="271">
        <f t="shared" ref="B49:AA49" si="0">SUM(B4:B48)</f>
        <v>3768031.1550195352</v>
      </c>
      <c r="C49" s="271">
        <f t="shared" si="0"/>
        <v>8991076.7429423928</v>
      </c>
      <c r="D49" s="271">
        <f t="shared" si="0"/>
        <v>8369828.0648315577</v>
      </c>
      <c r="E49" s="271">
        <f t="shared" si="0"/>
        <v>24773628.566578947</v>
      </c>
      <c r="F49" s="271">
        <f t="shared" si="0"/>
        <v>32213381.477660891</v>
      </c>
      <c r="G49" s="271">
        <f t="shared" si="0"/>
        <v>36043084.511814483</v>
      </c>
      <c r="H49" s="271">
        <f t="shared" si="0"/>
        <v>22875636.372975741</v>
      </c>
      <c r="I49" s="271">
        <f t="shared" si="0"/>
        <v>15007150.747243473</v>
      </c>
      <c r="J49" s="271">
        <f t="shared" si="0"/>
        <v>3896075.7252176851</v>
      </c>
      <c r="K49" s="271">
        <f t="shared" si="0"/>
        <v>12246940.083074452</v>
      </c>
      <c r="L49" s="271">
        <f t="shared" si="0"/>
        <v>5462128.5756532196</v>
      </c>
      <c r="M49" s="271">
        <f t="shared" si="0"/>
        <v>12269752.897811521</v>
      </c>
      <c r="N49" s="271">
        <f t="shared" si="0"/>
        <v>12374980.203634253</v>
      </c>
      <c r="O49" s="271">
        <f t="shared" si="0"/>
        <v>12503575.256191675</v>
      </c>
      <c r="P49" s="271">
        <f t="shared" si="0"/>
        <v>8483870.8841249999</v>
      </c>
      <c r="Q49" s="271">
        <f t="shared" si="0"/>
        <v>24135062.296461109</v>
      </c>
      <c r="R49" s="271">
        <f t="shared" si="0"/>
        <v>7912165.1239265008</v>
      </c>
      <c r="S49" s="271">
        <f t="shared" si="0"/>
        <v>20361040.107646048</v>
      </c>
      <c r="T49" s="271">
        <f t="shared" si="0"/>
        <v>5785455.06206406</v>
      </c>
      <c r="U49" s="271">
        <f t="shared" si="0"/>
        <v>11312936.4206474</v>
      </c>
      <c r="V49" s="271">
        <f t="shared" si="0"/>
        <v>6265355.0399598647</v>
      </c>
      <c r="W49" s="271">
        <f t="shared" si="0"/>
        <v>13664289.002790522</v>
      </c>
      <c r="X49" s="271">
        <f t="shared" si="0"/>
        <v>7196684.9043543832</v>
      </c>
      <c r="Y49" s="271">
        <f t="shared" si="0"/>
        <v>14049039.614597276</v>
      </c>
      <c r="Z49" s="271">
        <f t="shared" si="0"/>
        <v>9900643.7754023075</v>
      </c>
      <c r="AA49" s="271">
        <f t="shared" si="0"/>
        <v>8302296.0168168033</v>
      </c>
      <c r="AB49" s="63"/>
      <c r="AC49" s="6"/>
      <c r="AD49" s="6"/>
      <c r="AE49" s="6"/>
      <c r="AF49" s="6"/>
      <c r="AG49" s="6"/>
      <c r="AH49" s="6"/>
      <c r="AI49" s="6"/>
      <c r="AJ49" s="6"/>
      <c r="AK49" s="6"/>
      <c r="AL49" s="6"/>
      <c r="AM49" s="6"/>
    </row>
    <row r="50" spans="1:39" ht="40.799999999999997" customHeight="1">
      <c r="A50" s="204"/>
      <c r="B50" s="101"/>
      <c r="C50" s="100"/>
      <c r="D50" s="100"/>
      <c r="E50" s="100"/>
      <c r="F50" s="148"/>
      <c r="G50" s="100"/>
      <c r="H50" s="100"/>
      <c r="I50" s="101"/>
      <c r="J50" s="100"/>
      <c r="K50" s="100"/>
      <c r="L50" s="100"/>
      <c r="M50" s="100"/>
      <c r="N50" s="102"/>
      <c r="O50" s="100"/>
      <c r="P50" s="100"/>
      <c r="Q50" s="100"/>
      <c r="R50" s="55"/>
      <c r="S50" s="55"/>
      <c r="T50" s="100"/>
      <c r="U50" s="100"/>
      <c r="V50" s="100"/>
      <c r="W50" s="100"/>
      <c r="X50" s="100"/>
      <c r="Y50" s="100"/>
      <c r="Z50" s="100"/>
      <c r="AA50" s="100"/>
    </row>
    <row r="51" spans="1:39" ht="42.75" customHeight="1">
      <c r="A51" s="205" t="s">
        <v>534</v>
      </c>
      <c r="B51" s="206">
        <v>1369</v>
      </c>
      <c r="C51" s="206">
        <v>1172</v>
      </c>
      <c r="D51" s="206">
        <v>2630</v>
      </c>
      <c r="E51" s="206">
        <v>10610</v>
      </c>
      <c r="F51" s="206">
        <v>3039</v>
      </c>
      <c r="G51" s="206">
        <v>20681</v>
      </c>
      <c r="H51" s="206">
        <v>5830</v>
      </c>
      <c r="I51" s="206">
        <v>3417</v>
      </c>
      <c r="J51" s="206">
        <v>2321</v>
      </c>
      <c r="K51" s="206">
        <v>1935</v>
      </c>
      <c r="L51" s="206">
        <v>1266</v>
      </c>
      <c r="M51" s="206">
        <v>752</v>
      </c>
      <c r="N51" s="206">
        <v>4089</v>
      </c>
      <c r="O51" s="206">
        <v>852</v>
      </c>
      <c r="P51" s="206">
        <v>1551</v>
      </c>
      <c r="Q51" s="206">
        <v>3271</v>
      </c>
      <c r="R51" s="206">
        <v>3646</v>
      </c>
      <c r="S51" s="206">
        <v>1191</v>
      </c>
      <c r="T51" s="206">
        <v>2314</v>
      </c>
      <c r="U51" s="206">
        <v>1456</v>
      </c>
      <c r="V51" s="206">
        <v>1660</v>
      </c>
      <c r="W51" s="206">
        <v>4790</v>
      </c>
      <c r="X51" s="206">
        <v>2032</v>
      </c>
      <c r="Y51" s="206">
        <v>1725</v>
      </c>
      <c r="Z51" s="206">
        <v>3205</v>
      </c>
      <c r="AA51" s="206">
        <v>1871</v>
      </c>
    </row>
    <row r="52" spans="1:39" ht="40.799999999999997" customHeight="1">
      <c r="A52" s="177"/>
      <c r="B52" s="178"/>
      <c r="C52" s="166"/>
      <c r="D52" s="166"/>
      <c r="E52" s="166"/>
      <c r="F52" s="179"/>
      <c r="G52" s="166"/>
      <c r="H52" s="166"/>
      <c r="I52" s="166"/>
      <c r="J52" s="180"/>
      <c r="K52" s="180"/>
      <c r="L52" s="166"/>
      <c r="M52" s="166"/>
    </row>
    <row r="53" spans="1:39" ht="40.799999999999997" customHeight="1">
      <c r="A53" s="177"/>
      <c r="B53" s="178"/>
      <c r="C53" s="166"/>
      <c r="D53" s="166"/>
      <c r="E53" s="166"/>
      <c r="F53" s="179"/>
      <c r="G53" s="166"/>
      <c r="H53" s="166"/>
      <c r="I53" s="166"/>
      <c r="J53" s="180"/>
      <c r="K53" s="180"/>
      <c r="L53" s="166"/>
      <c r="M53" s="166"/>
      <c r="O53" s="166"/>
      <c r="P53" s="166"/>
      <c r="Q53" s="166"/>
      <c r="R53" s="6"/>
      <c r="S53" s="180"/>
      <c r="T53" s="166"/>
      <c r="U53" s="166"/>
      <c r="V53" s="166"/>
    </row>
    <row r="54" spans="1:39" ht="40.799999999999997" customHeight="1">
      <c r="A54" s="177"/>
      <c r="B54" s="178"/>
      <c r="C54" s="166"/>
      <c r="D54" s="166"/>
      <c r="E54" s="166"/>
      <c r="F54" s="179"/>
      <c r="G54" s="166"/>
      <c r="H54" s="166"/>
      <c r="I54" s="166"/>
      <c r="J54" s="166"/>
      <c r="K54" s="166"/>
      <c r="L54" s="166"/>
      <c r="M54" s="166"/>
      <c r="O54" s="166"/>
      <c r="P54" s="166"/>
      <c r="Q54" s="166"/>
      <c r="R54" s="6"/>
      <c r="S54" s="180"/>
      <c r="T54" s="166"/>
      <c r="U54" s="166"/>
      <c r="V54" s="166"/>
    </row>
    <row r="55" spans="1:39" ht="40.799999999999997" customHeight="1">
      <c r="O55" s="166"/>
      <c r="P55" s="166"/>
      <c r="Q55" s="166"/>
      <c r="R55" s="6"/>
      <c r="S55" s="180"/>
      <c r="T55" s="166"/>
      <c r="U55" s="166"/>
      <c r="V55" s="166"/>
    </row>
    <row r="56" spans="1:39" ht="40.799999999999997" customHeight="1">
      <c r="O56" s="166"/>
      <c r="P56" s="166"/>
      <c r="Q56" s="166"/>
      <c r="R56" s="6"/>
      <c r="S56" s="6"/>
      <c r="T56" s="166"/>
      <c r="U56" s="166"/>
      <c r="V56" s="166"/>
    </row>
  </sheetData>
  <customSheetViews>
    <customSheetView guid="{67B56ECE-405C-4574-830E-8288B238DD46}" scale="90">
      <pane xSplit="1" ySplit="3" topLeftCell="B34" activePane="bottomRight" state="frozen"/>
      <selection pane="bottomRight" activeCell="A37" sqref="A37"/>
      <pageMargins left="0.7" right="0.7" top="0.75" bottom="0.75" header="0.3" footer="0.3"/>
      <pageSetup paperSize="9" orientation="portrait" horizontalDpi="4294967295" verticalDpi="4294967295" r:id="rId1"/>
    </customSheetView>
    <customSheetView guid="{536E65A8-AAEB-4C8E-B41F-640591C62A68}" scale="90">
      <pane xSplit="1" ySplit="3" topLeftCell="D47" activePane="bottomRight" state="frozen"/>
      <selection pane="bottomRight" activeCell="N48" sqref="N48"/>
      <pageMargins left="0.7" right="0.7" top="0.75" bottom="0.75" header="0.3" footer="0.3"/>
      <pageSetup paperSize="9" orientation="portrait" horizontalDpi="4294967295" verticalDpi="4294967295" r:id="rId2"/>
    </customSheetView>
    <customSheetView guid="{AB0FB087-82D7-4F94-8308-D6F3FB89D9A7}" scale="90">
      <pane xSplit="1" ySplit="3" topLeftCell="Q61" activePane="bottomRight" state="frozen"/>
      <selection pane="bottomRight" activeCell="AC48" sqref="AC48"/>
      <pageMargins left="0.7" right="0.7" top="0.75" bottom="0.75" header="0.3" footer="0.3"/>
      <pageSetup paperSize="9" orientation="portrait" horizontalDpi="4294967295" verticalDpi="4294967295" r:id="rId3"/>
    </customSheetView>
    <customSheetView guid="{9ADFB77C-52E6-44E4-A9A7-73B42124B1CE}" scale="90">
      <pane xSplit="1" ySplit="3" topLeftCell="C16" activePane="bottomRight" state="frozen"/>
      <selection pane="bottomRight" activeCell="G21" sqref="G21"/>
      <pageMargins left="0.7" right="0.7" top="0.75" bottom="0.75" header="0.3" footer="0.3"/>
      <pageSetup paperSize="9" orientation="portrait" horizontalDpi="4294967295" verticalDpi="4294967295" r:id="rId4"/>
    </customSheetView>
    <customSheetView guid="{442317D0-433B-45B3-A35B-DECDC5831118}" scale="90">
      <pane xSplit="1" ySplit="3" topLeftCell="C16" activePane="bottomRight" state="frozen"/>
      <selection pane="bottomRight" activeCell="G21" sqref="G21"/>
      <pageMargins left="0.7" right="0.7" top="0.75" bottom="0.75" header="0.3" footer="0.3"/>
      <pageSetup paperSize="9" orientation="portrait" horizontalDpi="4294967295" verticalDpi="4294967295" r:id="rId5"/>
    </customSheetView>
    <customSheetView guid="{4B727CD6-1A2D-47E2-85CD-D58EBDFEFC1D}" scale="90">
      <pane xSplit="1" ySplit="3" topLeftCell="E19" activePane="bottomRight" state="frozen"/>
      <selection pane="bottomRight" activeCell="U22" sqref="U22"/>
      <pageMargins left="0.7" right="0.7" top="0.75" bottom="0.75" header="0.3" footer="0.3"/>
      <pageSetup paperSize="9" orientation="portrait" horizontalDpi="4294967295" verticalDpi="4294967295" r:id="rId6"/>
    </customSheetView>
    <customSheetView guid="{474539C2-E8AC-48AA-8CD1-F699CD323E9D}" scale="90">
      <pane xSplit="1" ySplit="3" topLeftCell="J34" activePane="bottomRight" state="frozen"/>
      <selection pane="bottomRight" activeCell="N35" sqref="N35"/>
      <pageMargins left="0.7" right="0.7" top="0.75" bottom="0.75" header="0.3" footer="0.3"/>
      <pageSetup paperSize="9" orientation="portrait" horizontalDpi="4294967295" verticalDpi="4294967295" r:id="rId7"/>
    </customSheetView>
    <customSheetView guid="{538723AC-9229-4670-8249-E98D66836D0E}" scale="90">
      <pane xSplit="1" ySplit="3" topLeftCell="J24" activePane="bottomRight" state="frozen"/>
      <selection pane="bottomRight" activeCell="Y28" sqref="Y28"/>
      <pageMargins left="0.7" right="0.7" top="0.75" bottom="0.75" header="0.3" footer="0.3"/>
      <pageSetup paperSize="9" orientation="portrait" horizontalDpi="4294967295" verticalDpi="4294967295" r:id="rId8"/>
    </customSheetView>
    <customSheetView guid="{E758E5EE-8625-48A2-971E-697CE8C60C72}" scale="90">
      <pane xSplit="1" ySplit="3" topLeftCell="B24" activePane="bottomRight" state="frozen"/>
      <selection pane="bottomRight" activeCell="D25" sqref="D25"/>
      <pageMargins left="0.7" right="0.7" top="0.75" bottom="0.75" header="0.3" footer="0.3"/>
      <pageSetup paperSize="9" orientation="portrait" horizontalDpi="4294967295" verticalDpi="4294967295" r:id="rId9"/>
    </customSheetView>
    <customSheetView guid="{9FC68027-15F4-4341-99AC-C65335EA83EB}" scale="70">
      <pane xSplit="1" ySplit="3" topLeftCell="X31" activePane="bottomRight" state="frozen"/>
      <selection pane="bottomRight" activeCell="AC34" sqref="AC34"/>
      <pageMargins left="0.7" right="0.7" top="0.75" bottom="0.75" header="0.3" footer="0.3"/>
      <pageSetup paperSize="9" orientation="portrait" horizontalDpi="4294967295" verticalDpi="4294967295" r:id="rId10"/>
    </customSheetView>
    <customSheetView guid="{454C9484-A227-478A-AEC9-42331D2E7685}" scale="70">
      <pane xSplit="1" ySplit="3" topLeftCell="AB10" activePane="bottomRight" state="frozen"/>
      <selection pane="bottomRight" activeCell="A12" sqref="A12:XFD12"/>
      <pageMargins left="0.7" right="0.7" top="0.75" bottom="0.75" header="0.3" footer="0.3"/>
      <pageSetup paperSize="9" orientation="portrait" horizontalDpi="4294967295" verticalDpi="4294967295" r:id="rId11"/>
    </customSheetView>
    <customSheetView guid="{70B7FB2F-66D5-4C0C-AC76-C517C7B127EE}" scale="70">
      <pane xSplit="1" ySplit="3" topLeftCell="AB10" activePane="bottomRight" state="frozen"/>
      <selection pane="bottomRight" activeCell="A12" sqref="A12:XFD12"/>
      <pageMargins left="0.7" right="0.7" top="0.75" bottom="0.75" header="0.3" footer="0.3"/>
      <pageSetup paperSize="9" orientation="portrait" horizontalDpi="4294967295" verticalDpi="4294967295" r:id="rId12"/>
    </customSheetView>
    <customSheetView guid="{E2834DDA-36CC-45A1-8008-8C5A40581360}" scale="90">
      <pane xSplit="1" ySplit="3" topLeftCell="Y12" activePane="bottomRight" state="frozen"/>
      <selection pane="bottomRight" activeCell="AA13" sqref="AA13"/>
      <pageMargins left="0.7" right="0.7" top="0.75" bottom="0.75" header="0.3" footer="0.3"/>
      <pageSetup paperSize="9" orientation="portrait" horizontalDpi="4294967295" verticalDpi="4294967295" r:id="rId13"/>
    </customSheetView>
    <customSheetView guid="{22D968EB-EE4A-4C46-8AD2-A8EE6619CA18}" scale="90">
      <pane xSplit="1" ySplit="3" topLeftCell="Y27" activePane="bottomRight" state="frozen"/>
      <selection pane="bottomRight" activeCell="AA13" sqref="AA13"/>
      <pageMargins left="0.7" right="0.7" top="0.75" bottom="0.75" header="0.3" footer="0.3"/>
      <pageSetup paperSize="9" orientation="portrait" horizontalDpi="4294967295" verticalDpi="4294967295" r:id="rId14"/>
    </customSheetView>
    <customSheetView guid="{C08720C7-9518-48A9-8FAF-B0B2D1B17670}" scale="70">
      <pane xSplit="1" ySplit="3" topLeftCell="AB10" activePane="bottomRight" state="frozen"/>
      <selection pane="bottomRight" activeCell="A12" sqref="A12:XFD12"/>
      <pageMargins left="0.7" right="0.7" top="0.75" bottom="0.75" header="0.3" footer="0.3"/>
      <pageSetup paperSize="9" orientation="portrait" horizontalDpi="4294967295" verticalDpi="4294967295" r:id="rId15"/>
    </customSheetView>
    <customSheetView guid="{C4836E1C-180B-498B-917D-ECE7D41D90B2}" scale="70">
      <pane xSplit="1" ySplit="3" topLeftCell="AB10" activePane="bottomRight" state="frozen"/>
      <selection pane="bottomRight" activeCell="A12" sqref="A12:XFD12"/>
      <pageMargins left="0.7" right="0.7" top="0.75" bottom="0.75" header="0.3" footer="0.3"/>
      <pageSetup paperSize="9" orientation="portrait" horizontalDpi="4294967295" verticalDpi="4294967295" r:id="rId16"/>
    </customSheetView>
    <customSheetView guid="{DA7CE3CE-4011-48A4-A2B5-7F126370BA27}" scale="70">
      <pane xSplit="1" ySplit="3" topLeftCell="X31" activePane="bottomRight" state="frozen"/>
      <selection pane="bottomRight" activeCell="AC34" sqref="AC34"/>
      <pageMargins left="0.7" right="0.7" top="0.75" bottom="0.75" header="0.3" footer="0.3"/>
      <pageSetup paperSize="9" orientation="portrait" horizontalDpi="4294967295" verticalDpi="4294967295" r:id="rId17"/>
    </customSheetView>
    <customSheetView guid="{17F0863B-C506-4DF1-B4DD-7CBE167402D2}" scale="70">
      <pane xSplit="1" ySplit="3" topLeftCell="B32" activePane="bottomRight" state="frozen"/>
      <selection pane="bottomRight" activeCell="AA36" sqref="B36:AA36"/>
      <pageMargins left="0.7" right="0.7" top="0.75" bottom="0.75" header="0.3" footer="0.3"/>
      <pageSetup paperSize="9" orientation="portrait" horizontalDpi="4294967295" verticalDpi="4294967295" r:id="rId18"/>
    </customSheetView>
    <customSheetView guid="{FB15CA71-0B67-4D54-8490-E4E2BF42F407}" scale="70">
      <pane xSplit="1" ySplit="3" topLeftCell="B53" activePane="bottomRight" state="frozen"/>
      <selection pane="bottomRight" activeCell="AA36" sqref="B36:AA36"/>
      <pageMargins left="0.7" right="0.7" top="0.75" bottom="0.75" header="0.3" footer="0.3"/>
      <pageSetup paperSize="9" orientation="portrait" horizontalDpi="4294967295" verticalDpi="4294967295" r:id="rId19"/>
    </customSheetView>
    <customSheetView guid="{A785E94F-F6B9-4A4B-AA0E-19C389DEBEE7}" scale="90">
      <pane xSplit="1" ySplit="3" topLeftCell="B20" activePane="bottomRight" state="frozen"/>
      <selection pane="bottomRight" activeCell="A20" sqref="A20"/>
      <pageMargins left="0.7" right="0.7" top="0.75" bottom="0.75" header="0.3" footer="0.3"/>
      <pageSetup paperSize="9" orientation="portrait" horizontalDpi="4294967295" verticalDpi="4294967295" r:id="rId20"/>
    </customSheetView>
    <customSheetView guid="{138900E3-D716-4F4C-92C0-ED4C4004654F}" scale="90">
      <pane xSplit="1" ySplit="3" topLeftCell="B24" activePane="bottomRight" state="frozen"/>
      <selection pane="bottomRight" activeCell="D25" sqref="D25"/>
      <pageMargins left="0.7" right="0.7" top="0.75" bottom="0.75" header="0.3" footer="0.3"/>
      <pageSetup paperSize="9" orientation="portrait" horizontalDpi="4294967295" verticalDpi="4294967295" r:id="rId21"/>
    </customSheetView>
    <customSheetView guid="{D5B5D6D9-C182-4443-8C56-57642350C7E4}" scale="90">
      <pane xSplit="1" ySplit="3" topLeftCell="J34" activePane="bottomRight" state="frozen"/>
      <selection pane="bottomRight" activeCell="N35" sqref="N35"/>
      <pageMargins left="0.7" right="0.7" top="0.75" bottom="0.75" header="0.3" footer="0.3"/>
      <pageSetup paperSize="9" orientation="portrait" horizontalDpi="4294967295" verticalDpi="4294967295" r:id="rId22"/>
    </customSheetView>
    <customSheetView guid="{1F7AFC76-5635-405C-A6BB-7712DB01BE3F}" scale="90">
      <pane xSplit="1" ySplit="3" topLeftCell="B34" activePane="bottomRight" state="frozen"/>
      <selection pane="bottomRight" activeCell="A37" sqref="A37"/>
      <pageMargins left="0.7" right="0.7" top="0.75" bottom="0.75" header="0.3" footer="0.3"/>
      <pageSetup paperSize="9" orientation="portrait" horizontalDpi="4294967295" verticalDpi="4294967295" r:id="rId23"/>
    </customSheetView>
  </customSheetViews>
  <mergeCells count="1">
    <mergeCell ref="A1:D1"/>
  </mergeCells>
  <conditionalFormatting sqref="B2">
    <cfRule type="containsText" dxfId="3911" priority="2579" operator="containsText" text="Issues to overcome/expected to complete">
      <formula>NOT(ISERROR(SEARCH("Issues to overcome/expected to complete",B2)))</formula>
    </cfRule>
  </conditionalFormatting>
  <conditionalFormatting sqref="B3 O3">
    <cfRule type="containsText" dxfId="3910" priority="2590" operator="containsText" text="Completed or fully on track">
      <formula>NOT(ISERROR(SEARCH("Completed or fully on track",B3)))</formula>
    </cfRule>
    <cfRule type="containsText" dxfId="3909" priority="2591" operator="containsText" text="On track with minor barriers to completion">
      <formula>NOT(ISERROR(SEARCH("On track with minor barriers to completion",B3)))</formula>
    </cfRule>
    <cfRule type="containsText" dxfId="3908" priority="2592" operator="containsText" text="Significant barriers to completion">
      <formula>NOT(ISERROR(SEARCH("Significant barriers to completion",B3)))</formula>
    </cfRule>
  </conditionalFormatting>
  <conditionalFormatting sqref="B3 O3">
    <cfRule type="containsText" dxfId="3907" priority="2589" operator="containsText" text="Issues to overcome/expected to complete">
      <formula>NOT(ISERROR(SEARCH("Issues to overcome/expected to complete",B3)))</formula>
    </cfRule>
  </conditionalFormatting>
  <conditionalFormatting sqref="AB26:AB27 AB20 AB49 A20:AA21 A19 A23:AA24 A22 A27 A7:Y7 A26:AA26 AB4 A4:AA6 A28:AA35 AA7 A37:AA45 A47:AA51 B46:AA46 A8:AA13 AB6:AB13 AB30:AB37 A16:AB18 AB19:XFD19 H38:AB39">
    <cfRule type="containsText" dxfId="3906" priority="2586" operator="containsText" text="Completed or fully on track">
      <formula>NOT(ISERROR(SEARCH("Completed or fully on track",A4)))</formula>
    </cfRule>
    <cfRule type="containsText" dxfId="3905" priority="2587" operator="containsText" text="Issues to overcome/expected to complete">
      <formula>NOT(ISERROR(SEARCH("Issues to overcome/expected to complete",A4)))</formula>
    </cfRule>
    <cfRule type="containsText" dxfId="3904" priority="2588" operator="containsText" text="Significant barriers to completion">
      <formula>NOT(ISERROR(SEARCH("Significant barriers to completion",A4)))</formula>
    </cfRule>
  </conditionalFormatting>
  <conditionalFormatting sqref="B2">
    <cfRule type="containsText" dxfId="3903" priority="2583" operator="containsText" text="Completed or fully on track">
      <formula>NOT(ISERROR(SEARCH("Completed or fully on track",B2)))</formula>
    </cfRule>
    <cfRule type="containsText" dxfId="3902" priority="2584" operator="containsText" text="On track with minor barriers to completion">
      <formula>NOT(ISERROR(SEARCH("On track with minor barriers to completion",B2)))</formula>
    </cfRule>
    <cfRule type="containsText" dxfId="3901" priority="2585" operator="containsText" text="Significant barriers to completion">
      <formula>NOT(ISERROR(SEARCH("Significant barriers to completion",B2)))</formula>
    </cfRule>
  </conditionalFormatting>
  <conditionalFormatting sqref="B2">
    <cfRule type="containsText" dxfId="3900" priority="2580" operator="containsText" text="Completed or fully on track">
      <formula>NOT(ISERROR(SEARCH("Completed or fully on track",B2)))</formula>
    </cfRule>
    <cfRule type="containsText" dxfId="3899" priority="2581" operator="containsText" text="On track with minor barriers to completion">
      <formula>NOT(ISERROR(SEARCH("On track with minor barriers to completion",B2)))</formula>
    </cfRule>
    <cfRule type="containsText" dxfId="3898" priority="2582" operator="containsText" text="Significant barriers to completion">
      <formula>NOT(ISERROR(SEARCH("Significant barriers to completion",B2)))</formula>
    </cfRule>
  </conditionalFormatting>
  <conditionalFormatting sqref="B34">
    <cfRule type="containsText" dxfId="3897" priority="2576" operator="containsText" text="Completed or fully on track">
      <formula>NOT(ISERROR(SEARCH("Completed or fully on track",B34)))</formula>
    </cfRule>
    <cfRule type="containsText" dxfId="3896" priority="2577" operator="containsText" text="Issues to overcome/expected to complete">
      <formula>NOT(ISERROR(SEARCH("Issues to overcome/expected to complete",B34)))</formula>
    </cfRule>
    <cfRule type="containsText" dxfId="3895" priority="2578" operator="containsText" text="Significant barriers to completion">
      <formula>NOT(ISERROR(SEARCH("Significant barriers to completion",B34)))</formula>
    </cfRule>
  </conditionalFormatting>
  <conditionalFormatting sqref="B13">
    <cfRule type="containsText" dxfId="3894" priority="2572" operator="containsText" text="Issues to overcome/expected to complete">
      <formula>NOT(ISERROR(SEARCH("Issues to overcome/expected to complete",B13)))</formula>
    </cfRule>
  </conditionalFormatting>
  <conditionalFormatting sqref="B13">
    <cfRule type="containsText" dxfId="3893" priority="2573" operator="containsText" text="Completed or fully on track">
      <formula>NOT(ISERROR(SEARCH("Completed or fully on track",B13)))</formula>
    </cfRule>
    <cfRule type="containsText" dxfId="3892" priority="2574" operator="containsText" text="On track with minor barriers to completion">
      <formula>NOT(ISERROR(SEARCH("On track with minor barriers to completion",B13)))</formula>
    </cfRule>
    <cfRule type="containsText" dxfId="3891" priority="2575" operator="containsText" text="Significant barriers to completion">
      <formula>NOT(ISERROR(SEARCH("Significant barriers to completion",B13)))</formula>
    </cfRule>
  </conditionalFormatting>
  <conditionalFormatting sqref="B37">
    <cfRule type="containsText" dxfId="3890" priority="2555" operator="containsText" text="Completed or fully on track">
      <formula>NOT(ISERROR(SEARCH("Completed or fully on track",B37)))</formula>
    </cfRule>
    <cfRule type="containsText" dxfId="3889" priority="2556" operator="containsText" text="Issues to overcome/expected to complete">
      <formula>NOT(ISERROR(SEARCH("Issues to overcome/expected to complete",B37)))</formula>
    </cfRule>
    <cfRule type="containsText" dxfId="3888" priority="2557" operator="containsText" text="Significant barriers to completion">
      <formula>NOT(ISERROR(SEARCH("Significant barriers to completion",B37)))</formula>
    </cfRule>
  </conditionalFormatting>
  <conditionalFormatting sqref="B31">
    <cfRule type="containsText" dxfId="3887" priority="2552" operator="containsText" text="Completed or fully on track">
      <formula>NOT(ISERROR(SEARCH("Completed or fully on track",B31)))</formula>
    </cfRule>
    <cfRule type="containsText" dxfId="3886" priority="2553" operator="containsText" text="Issues to overcome/expected to complete">
      <formula>NOT(ISERROR(SEARCH("Issues to overcome/expected to complete",B31)))</formula>
    </cfRule>
    <cfRule type="containsText" dxfId="3885" priority="2554" operator="containsText" text="Significant barriers to completion">
      <formula>NOT(ISERROR(SEARCH("Significant barriers to completion",B31)))</formula>
    </cfRule>
  </conditionalFormatting>
  <conditionalFormatting sqref="C2">
    <cfRule type="containsText" dxfId="3884" priority="2538" operator="containsText" text="Issues to overcome/expected to complete">
      <formula>NOT(ISERROR(SEARCH("Issues to overcome/expected to complete",C2)))</formula>
    </cfRule>
  </conditionalFormatting>
  <conditionalFormatting sqref="C3">
    <cfRule type="containsText" dxfId="3883" priority="2549" operator="containsText" text="Completed or fully on track">
      <formula>NOT(ISERROR(SEARCH("Completed or fully on track",C3)))</formula>
    </cfRule>
    <cfRule type="containsText" dxfId="3882" priority="2550" operator="containsText" text="On track with minor barriers to completion">
      <formula>NOT(ISERROR(SEARCH("On track with minor barriers to completion",C3)))</formula>
    </cfRule>
    <cfRule type="containsText" dxfId="3881" priority="2551" operator="containsText" text="Significant barriers to completion">
      <formula>NOT(ISERROR(SEARCH("Significant barriers to completion",C3)))</formula>
    </cfRule>
  </conditionalFormatting>
  <conditionalFormatting sqref="C3">
    <cfRule type="containsText" dxfId="3880" priority="2548" operator="containsText" text="Issues to overcome/expected to complete">
      <formula>NOT(ISERROR(SEARCH("Issues to overcome/expected to complete",C3)))</formula>
    </cfRule>
  </conditionalFormatting>
  <conditionalFormatting sqref="C32:C33">
    <cfRule type="containsText" dxfId="3879" priority="2545" operator="containsText" text="Completed or fully on track">
      <formula>NOT(ISERROR(SEARCH("Completed or fully on track",C32)))</formula>
    </cfRule>
    <cfRule type="containsText" dxfId="3878" priority="2546" operator="containsText" text="Issues to overcome/expected to complete">
      <formula>NOT(ISERROR(SEARCH("Issues to overcome/expected to complete",C32)))</formula>
    </cfRule>
    <cfRule type="containsText" dxfId="3877" priority="2547" operator="containsText" text="Significant barriers to completion">
      <formula>NOT(ISERROR(SEARCH("Significant barriers to completion",C32)))</formula>
    </cfRule>
  </conditionalFormatting>
  <conditionalFormatting sqref="C2">
    <cfRule type="containsText" dxfId="3876" priority="2542" operator="containsText" text="Completed or fully on track">
      <formula>NOT(ISERROR(SEARCH("Completed or fully on track",C2)))</formula>
    </cfRule>
    <cfRule type="containsText" dxfId="3875" priority="2543" operator="containsText" text="On track with minor barriers to completion">
      <formula>NOT(ISERROR(SEARCH("On track with minor barriers to completion",C2)))</formula>
    </cfRule>
    <cfRule type="containsText" dxfId="3874" priority="2544" operator="containsText" text="Significant barriers to completion">
      <formula>NOT(ISERROR(SEARCH("Significant barriers to completion",C2)))</formula>
    </cfRule>
  </conditionalFormatting>
  <conditionalFormatting sqref="C2">
    <cfRule type="containsText" dxfId="3873" priority="2539" operator="containsText" text="Completed or fully on track">
      <formula>NOT(ISERROR(SEARCH("Completed or fully on track",C2)))</formula>
    </cfRule>
    <cfRule type="containsText" dxfId="3872" priority="2540" operator="containsText" text="On track with minor barriers to completion">
      <formula>NOT(ISERROR(SEARCH("On track with minor barriers to completion",C2)))</formula>
    </cfRule>
    <cfRule type="containsText" dxfId="3871" priority="2541" operator="containsText" text="Significant barriers to completion">
      <formula>NOT(ISERROR(SEARCH("Significant barriers to completion",C2)))</formula>
    </cfRule>
  </conditionalFormatting>
  <conditionalFormatting sqref="C34">
    <cfRule type="containsText" dxfId="3870" priority="2535" operator="containsText" text="Completed or fully on track">
      <formula>NOT(ISERROR(SEARCH("Completed or fully on track",C34)))</formula>
    </cfRule>
    <cfRule type="containsText" dxfId="3869" priority="2536" operator="containsText" text="Issues to overcome/expected to complete">
      <formula>NOT(ISERROR(SEARCH("Issues to overcome/expected to complete",C34)))</formula>
    </cfRule>
    <cfRule type="containsText" dxfId="3868" priority="2537" operator="containsText" text="Significant barriers to completion">
      <formula>NOT(ISERROR(SEARCH("Significant barriers to completion",C34)))</formula>
    </cfRule>
  </conditionalFormatting>
  <conditionalFormatting sqref="C13">
    <cfRule type="containsText" dxfId="3867" priority="2531" operator="containsText" text="Issues to overcome/expected to complete">
      <formula>NOT(ISERROR(SEARCH("Issues to overcome/expected to complete",C13)))</formula>
    </cfRule>
  </conditionalFormatting>
  <conditionalFormatting sqref="C13">
    <cfRule type="containsText" dxfId="3866" priority="2532" operator="containsText" text="Completed or fully on track">
      <formula>NOT(ISERROR(SEARCH("Completed or fully on track",C13)))</formula>
    </cfRule>
    <cfRule type="containsText" dxfId="3865" priority="2533" operator="containsText" text="On track with minor barriers to completion">
      <formula>NOT(ISERROR(SEARCH("On track with minor barriers to completion",C13)))</formula>
    </cfRule>
    <cfRule type="containsText" dxfId="3864" priority="2534" operator="containsText" text="Significant barriers to completion">
      <formula>NOT(ISERROR(SEARCH("Significant barriers to completion",C13)))</formula>
    </cfRule>
  </conditionalFormatting>
  <conditionalFormatting sqref="C37">
    <cfRule type="containsText" dxfId="3863" priority="2528" operator="containsText" text="Completed or fully on track">
      <formula>NOT(ISERROR(SEARCH("Completed or fully on track",C37)))</formula>
    </cfRule>
    <cfRule type="containsText" dxfId="3862" priority="2529" operator="containsText" text="Issues to overcome/expected to complete">
      <formula>NOT(ISERROR(SEARCH("Issues to overcome/expected to complete",C37)))</formula>
    </cfRule>
    <cfRule type="containsText" dxfId="3861" priority="2530" operator="containsText" text="Significant barriers to completion">
      <formula>NOT(ISERROR(SEARCH("Significant barriers to completion",C37)))</formula>
    </cfRule>
  </conditionalFormatting>
  <conditionalFormatting sqref="C31">
    <cfRule type="containsText" dxfId="3860" priority="2525" operator="containsText" text="Completed or fully on track">
      <formula>NOT(ISERROR(SEARCH("Completed or fully on track",C31)))</formula>
    </cfRule>
    <cfRule type="containsText" dxfId="3859" priority="2526" operator="containsText" text="Issues to overcome/expected to complete">
      <formula>NOT(ISERROR(SEARCH("Issues to overcome/expected to complete",C31)))</formula>
    </cfRule>
    <cfRule type="containsText" dxfId="3858" priority="2527" operator="containsText" text="Significant barriers to completion">
      <formula>NOT(ISERROR(SEARCH("Significant barriers to completion",C31)))</formula>
    </cfRule>
  </conditionalFormatting>
  <conditionalFormatting sqref="D2">
    <cfRule type="containsText" dxfId="3857" priority="2511" operator="containsText" text="Issues to overcome/expected to complete">
      <formula>NOT(ISERROR(SEARCH("Issues to overcome/expected to complete",D2)))</formula>
    </cfRule>
  </conditionalFormatting>
  <conditionalFormatting sqref="D3">
    <cfRule type="containsText" dxfId="3856" priority="2522" operator="containsText" text="Completed or fully on track">
      <formula>NOT(ISERROR(SEARCH("Completed or fully on track",D3)))</formula>
    </cfRule>
    <cfRule type="containsText" dxfId="3855" priority="2523" operator="containsText" text="On track with minor barriers to completion">
      <formula>NOT(ISERROR(SEARCH("On track with minor barriers to completion",D3)))</formula>
    </cfRule>
    <cfRule type="containsText" dxfId="3854" priority="2524" operator="containsText" text="Significant barriers to completion">
      <formula>NOT(ISERROR(SEARCH("Significant barriers to completion",D3)))</formula>
    </cfRule>
  </conditionalFormatting>
  <conditionalFormatting sqref="D3">
    <cfRule type="containsText" dxfId="3853" priority="2521" operator="containsText" text="Issues to overcome/expected to complete">
      <formula>NOT(ISERROR(SEARCH("Issues to overcome/expected to complete",D3)))</formula>
    </cfRule>
  </conditionalFormatting>
  <conditionalFormatting sqref="D32:D33">
    <cfRule type="containsText" dxfId="3852" priority="2518" operator="containsText" text="Completed or fully on track">
      <formula>NOT(ISERROR(SEARCH("Completed or fully on track",D32)))</formula>
    </cfRule>
    <cfRule type="containsText" dxfId="3851" priority="2519" operator="containsText" text="Issues to overcome/expected to complete">
      <formula>NOT(ISERROR(SEARCH("Issues to overcome/expected to complete",D32)))</formula>
    </cfRule>
    <cfRule type="containsText" dxfId="3850" priority="2520" operator="containsText" text="Significant barriers to completion">
      <formula>NOT(ISERROR(SEARCH("Significant barriers to completion",D32)))</formula>
    </cfRule>
  </conditionalFormatting>
  <conditionalFormatting sqref="D2">
    <cfRule type="containsText" dxfId="3849" priority="2515" operator="containsText" text="Completed or fully on track">
      <formula>NOT(ISERROR(SEARCH("Completed or fully on track",D2)))</formula>
    </cfRule>
    <cfRule type="containsText" dxfId="3848" priority="2516" operator="containsText" text="On track with minor barriers to completion">
      <formula>NOT(ISERROR(SEARCH("On track with minor barriers to completion",D2)))</formula>
    </cfRule>
    <cfRule type="containsText" dxfId="3847" priority="2517" operator="containsText" text="Significant barriers to completion">
      <formula>NOT(ISERROR(SEARCH("Significant barriers to completion",D2)))</formula>
    </cfRule>
  </conditionalFormatting>
  <conditionalFormatting sqref="D2">
    <cfRule type="containsText" dxfId="3846" priority="2512" operator="containsText" text="Completed or fully on track">
      <formula>NOT(ISERROR(SEARCH("Completed or fully on track",D2)))</formula>
    </cfRule>
    <cfRule type="containsText" dxfId="3845" priority="2513" operator="containsText" text="On track with minor barriers to completion">
      <formula>NOT(ISERROR(SEARCH("On track with minor barriers to completion",D2)))</formula>
    </cfRule>
    <cfRule type="containsText" dxfId="3844" priority="2514" operator="containsText" text="Significant barriers to completion">
      <formula>NOT(ISERROR(SEARCH("Significant barriers to completion",D2)))</formula>
    </cfRule>
  </conditionalFormatting>
  <conditionalFormatting sqref="D34">
    <cfRule type="containsText" dxfId="3843" priority="2508" operator="containsText" text="Completed or fully on track">
      <formula>NOT(ISERROR(SEARCH("Completed or fully on track",D34)))</formula>
    </cfRule>
    <cfRule type="containsText" dxfId="3842" priority="2509" operator="containsText" text="Issues to overcome/expected to complete">
      <formula>NOT(ISERROR(SEARCH("Issues to overcome/expected to complete",D34)))</formula>
    </cfRule>
    <cfRule type="containsText" dxfId="3841" priority="2510" operator="containsText" text="Significant barriers to completion">
      <formula>NOT(ISERROR(SEARCH("Significant barriers to completion",D34)))</formula>
    </cfRule>
  </conditionalFormatting>
  <conditionalFormatting sqref="D13">
    <cfRule type="containsText" dxfId="3840" priority="2504" operator="containsText" text="Issues to overcome/expected to complete">
      <formula>NOT(ISERROR(SEARCH("Issues to overcome/expected to complete",D13)))</formula>
    </cfRule>
  </conditionalFormatting>
  <conditionalFormatting sqref="D13">
    <cfRule type="containsText" dxfId="3839" priority="2505" operator="containsText" text="Completed or fully on track">
      <formula>NOT(ISERROR(SEARCH("Completed or fully on track",D13)))</formula>
    </cfRule>
    <cfRule type="containsText" dxfId="3838" priority="2506" operator="containsText" text="On track with minor barriers to completion">
      <formula>NOT(ISERROR(SEARCH("On track with minor barriers to completion",D13)))</formula>
    </cfRule>
    <cfRule type="containsText" dxfId="3837" priority="2507" operator="containsText" text="Significant barriers to completion">
      <formula>NOT(ISERROR(SEARCH("Significant barriers to completion",D13)))</formula>
    </cfRule>
  </conditionalFormatting>
  <conditionalFormatting sqref="D37">
    <cfRule type="containsText" dxfId="3836" priority="2501" operator="containsText" text="Completed or fully on track">
      <formula>NOT(ISERROR(SEARCH("Completed or fully on track",D37)))</formula>
    </cfRule>
    <cfRule type="containsText" dxfId="3835" priority="2502" operator="containsText" text="Issues to overcome/expected to complete">
      <formula>NOT(ISERROR(SEARCH("Issues to overcome/expected to complete",D37)))</formula>
    </cfRule>
    <cfRule type="containsText" dxfId="3834" priority="2503" operator="containsText" text="Significant barriers to completion">
      <formula>NOT(ISERROR(SEARCH("Significant barriers to completion",D37)))</formula>
    </cfRule>
  </conditionalFormatting>
  <conditionalFormatting sqref="D31">
    <cfRule type="containsText" dxfId="3833" priority="2498" operator="containsText" text="Completed or fully on track">
      <formula>NOT(ISERROR(SEARCH("Completed or fully on track",D31)))</formula>
    </cfRule>
    <cfRule type="containsText" dxfId="3832" priority="2499" operator="containsText" text="Issues to overcome/expected to complete">
      <formula>NOT(ISERROR(SEARCH("Issues to overcome/expected to complete",D31)))</formula>
    </cfRule>
    <cfRule type="containsText" dxfId="3831" priority="2500" operator="containsText" text="Significant barriers to completion">
      <formula>NOT(ISERROR(SEARCH("Significant barriers to completion",D31)))</formula>
    </cfRule>
  </conditionalFormatting>
  <conditionalFormatting sqref="E2">
    <cfRule type="containsText" dxfId="3830" priority="2484" operator="containsText" text="Issues to overcome/expected to complete">
      <formula>NOT(ISERROR(SEARCH("Issues to overcome/expected to complete",E2)))</formula>
    </cfRule>
  </conditionalFormatting>
  <conditionalFormatting sqref="E3">
    <cfRule type="containsText" dxfId="3829" priority="2495" operator="containsText" text="Completed or fully on track">
      <formula>NOT(ISERROR(SEARCH("Completed or fully on track",E3)))</formula>
    </cfRule>
    <cfRule type="containsText" dxfId="3828" priority="2496" operator="containsText" text="On track with minor barriers to completion">
      <formula>NOT(ISERROR(SEARCH("On track with minor barriers to completion",E3)))</formula>
    </cfRule>
    <cfRule type="containsText" dxfId="3827" priority="2497" operator="containsText" text="Significant barriers to completion">
      <formula>NOT(ISERROR(SEARCH("Significant barriers to completion",E3)))</formula>
    </cfRule>
  </conditionalFormatting>
  <conditionalFormatting sqref="E3">
    <cfRule type="containsText" dxfId="3826" priority="2494" operator="containsText" text="Issues to overcome/expected to complete">
      <formula>NOT(ISERROR(SEARCH("Issues to overcome/expected to complete",E3)))</formula>
    </cfRule>
  </conditionalFormatting>
  <conditionalFormatting sqref="E32:E33">
    <cfRule type="containsText" dxfId="3825" priority="2491" operator="containsText" text="Completed or fully on track">
      <formula>NOT(ISERROR(SEARCH("Completed or fully on track",E32)))</formula>
    </cfRule>
    <cfRule type="containsText" dxfId="3824" priority="2492" operator="containsText" text="Issues to overcome/expected to complete">
      <formula>NOT(ISERROR(SEARCH("Issues to overcome/expected to complete",E32)))</formula>
    </cfRule>
    <cfRule type="containsText" dxfId="3823" priority="2493" operator="containsText" text="Significant barriers to completion">
      <formula>NOT(ISERROR(SEARCH("Significant barriers to completion",E32)))</formula>
    </cfRule>
  </conditionalFormatting>
  <conditionalFormatting sqref="E2">
    <cfRule type="containsText" dxfId="3822" priority="2488" operator="containsText" text="Completed or fully on track">
      <formula>NOT(ISERROR(SEARCH("Completed or fully on track",E2)))</formula>
    </cfRule>
    <cfRule type="containsText" dxfId="3821" priority="2489" operator="containsText" text="On track with minor barriers to completion">
      <formula>NOT(ISERROR(SEARCH("On track with minor barriers to completion",E2)))</formula>
    </cfRule>
    <cfRule type="containsText" dxfId="3820" priority="2490" operator="containsText" text="Significant barriers to completion">
      <formula>NOT(ISERROR(SEARCH("Significant barriers to completion",E2)))</formula>
    </cfRule>
  </conditionalFormatting>
  <conditionalFormatting sqref="E2">
    <cfRule type="containsText" dxfId="3819" priority="2485" operator="containsText" text="Completed or fully on track">
      <formula>NOT(ISERROR(SEARCH("Completed or fully on track",E2)))</formula>
    </cfRule>
    <cfRule type="containsText" dxfId="3818" priority="2486" operator="containsText" text="On track with minor barriers to completion">
      <formula>NOT(ISERROR(SEARCH("On track with minor barriers to completion",E2)))</formula>
    </cfRule>
    <cfRule type="containsText" dxfId="3817" priority="2487" operator="containsText" text="Significant barriers to completion">
      <formula>NOT(ISERROR(SEARCH("Significant barriers to completion",E2)))</formula>
    </cfRule>
  </conditionalFormatting>
  <conditionalFormatting sqref="E34">
    <cfRule type="containsText" dxfId="3816" priority="2481" operator="containsText" text="Completed or fully on track">
      <formula>NOT(ISERROR(SEARCH("Completed or fully on track",E34)))</formula>
    </cfRule>
    <cfRule type="containsText" dxfId="3815" priority="2482" operator="containsText" text="Issues to overcome/expected to complete">
      <formula>NOT(ISERROR(SEARCH("Issues to overcome/expected to complete",E34)))</formula>
    </cfRule>
    <cfRule type="containsText" dxfId="3814" priority="2483" operator="containsText" text="Significant barriers to completion">
      <formula>NOT(ISERROR(SEARCH("Significant barriers to completion",E34)))</formula>
    </cfRule>
  </conditionalFormatting>
  <conditionalFormatting sqref="E13">
    <cfRule type="containsText" dxfId="3813" priority="2477" operator="containsText" text="Issues to overcome/expected to complete">
      <formula>NOT(ISERROR(SEARCH("Issues to overcome/expected to complete",E13)))</formula>
    </cfRule>
  </conditionalFormatting>
  <conditionalFormatting sqref="E13">
    <cfRule type="containsText" dxfId="3812" priority="2478" operator="containsText" text="Completed or fully on track">
      <formula>NOT(ISERROR(SEARCH("Completed or fully on track",E13)))</formula>
    </cfRule>
    <cfRule type="containsText" dxfId="3811" priority="2479" operator="containsText" text="On track with minor barriers to completion">
      <formula>NOT(ISERROR(SEARCH("On track with minor barriers to completion",E13)))</formula>
    </cfRule>
    <cfRule type="containsText" dxfId="3810" priority="2480" operator="containsText" text="Significant barriers to completion">
      <formula>NOT(ISERROR(SEARCH("Significant barriers to completion",E13)))</formula>
    </cfRule>
  </conditionalFormatting>
  <conditionalFormatting sqref="E37">
    <cfRule type="containsText" dxfId="3809" priority="2474" operator="containsText" text="Completed or fully on track">
      <formula>NOT(ISERROR(SEARCH("Completed or fully on track",E37)))</formula>
    </cfRule>
    <cfRule type="containsText" dxfId="3808" priority="2475" operator="containsText" text="Issues to overcome/expected to complete">
      <formula>NOT(ISERROR(SEARCH("Issues to overcome/expected to complete",E37)))</formula>
    </cfRule>
    <cfRule type="containsText" dxfId="3807" priority="2476" operator="containsText" text="Significant barriers to completion">
      <formula>NOT(ISERROR(SEARCH("Significant barriers to completion",E37)))</formula>
    </cfRule>
  </conditionalFormatting>
  <conditionalFormatting sqref="E31">
    <cfRule type="containsText" dxfId="3806" priority="2471" operator="containsText" text="Completed or fully on track">
      <formula>NOT(ISERROR(SEARCH("Completed or fully on track",E31)))</formula>
    </cfRule>
    <cfRule type="containsText" dxfId="3805" priority="2472" operator="containsText" text="Issues to overcome/expected to complete">
      <formula>NOT(ISERROR(SEARCH("Issues to overcome/expected to complete",E31)))</formula>
    </cfRule>
    <cfRule type="containsText" dxfId="3804" priority="2473" operator="containsText" text="Significant barriers to completion">
      <formula>NOT(ISERROR(SEARCH("Significant barriers to completion",E31)))</formula>
    </cfRule>
  </conditionalFormatting>
  <conditionalFormatting sqref="S3">
    <cfRule type="containsText" dxfId="3803" priority="2159" operator="containsText" text="Issues to overcome/expected to complete">
      <formula>NOT(ISERROR(SEARCH("Issues to overcome/expected to complete",S3)))</formula>
    </cfRule>
  </conditionalFormatting>
  <conditionalFormatting sqref="S3">
    <cfRule type="containsText" dxfId="3802" priority="2160" operator="containsText" text="Completed or fully on track">
      <formula>NOT(ISERROR(SEARCH("Completed or fully on track",S3)))</formula>
    </cfRule>
    <cfRule type="containsText" dxfId="3801" priority="2161" operator="containsText" text="On track with minor barriers to completion">
      <formula>NOT(ISERROR(SEARCH("On track with minor barriers to completion",S3)))</formula>
    </cfRule>
    <cfRule type="containsText" dxfId="3800" priority="2162" operator="containsText" text="Significant barriers to completion">
      <formula>NOT(ISERROR(SEARCH("Significant barriers to completion",S3)))</formula>
    </cfRule>
  </conditionalFormatting>
  <conditionalFormatting sqref="F2">
    <cfRule type="containsText" dxfId="3799" priority="2457" operator="containsText" text="Issues to overcome/expected to complete">
      <formula>NOT(ISERROR(SEARCH("Issues to overcome/expected to complete",F2)))</formula>
    </cfRule>
  </conditionalFormatting>
  <conditionalFormatting sqref="F3">
    <cfRule type="containsText" dxfId="3798" priority="2468" operator="containsText" text="Completed or fully on track">
      <formula>NOT(ISERROR(SEARCH("Completed or fully on track",F3)))</formula>
    </cfRule>
    <cfRule type="containsText" dxfId="3797" priority="2469" operator="containsText" text="On track with minor barriers to completion">
      <formula>NOT(ISERROR(SEARCH("On track with minor barriers to completion",F3)))</formula>
    </cfRule>
    <cfRule type="containsText" dxfId="3796" priority="2470" operator="containsText" text="Significant barriers to completion">
      <formula>NOT(ISERROR(SEARCH("Significant barriers to completion",F3)))</formula>
    </cfRule>
  </conditionalFormatting>
  <conditionalFormatting sqref="F3">
    <cfRule type="containsText" dxfId="3795" priority="2467" operator="containsText" text="Issues to overcome/expected to complete">
      <formula>NOT(ISERROR(SEARCH("Issues to overcome/expected to complete",F3)))</formula>
    </cfRule>
  </conditionalFormatting>
  <conditionalFormatting sqref="F32:F33">
    <cfRule type="containsText" dxfId="3794" priority="2464" operator="containsText" text="Completed or fully on track">
      <formula>NOT(ISERROR(SEARCH("Completed or fully on track",F32)))</formula>
    </cfRule>
    <cfRule type="containsText" dxfId="3793" priority="2465" operator="containsText" text="Issues to overcome/expected to complete">
      <formula>NOT(ISERROR(SEARCH("Issues to overcome/expected to complete",F32)))</formula>
    </cfRule>
    <cfRule type="containsText" dxfId="3792" priority="2466" operator="containsText" text="Significant barriers to completion">
      <formula>NOT(ISERROR(SEARCH("Significant barriers to completion",F32)))</formula>
    </cfRule>
  </conditionalFormatting>
  <conditionalFormatting sqref="F2">
    <cfRule type="containsText" dxfId="3791" priority="2461" operator="containsText" text="Completed or fully on track">
      <formula>NOT(ISERROR(SEARCH("Completed or fully on track",F2)))</formula>
    </cfRule>
    <cfRule type="containsText" dxfId="3790" priority="2462" operator="containsText" text="On track with minor barriers to completion">
      <formula>NOT(ISERROR(SEARCH("On track with minor barriers to completion",F2)))</formula>
    </cfRule>
    <cfRule type="containsText" dxfId="3789" priority="2463" operator="containsText" text="Significant barriers to completion">
      <formula>NOT(ISERROR(SEARCH("Significant barriers to completion",F2)))</formula>
    </cfRule>
  </conditionalFormatting>
  <conditionalFormatting sqref="F2">
    <cfRule type="containsText" dxfId="3788" priority="2458" operator="containsText" text="Completed or fully on track">
      <formula>NOT(ISERROR(SEARCH("Completed or fully on track",F2)))</formula>
    </cfRule>
    <cfRule type="containsText" dxfId="3787" priority="2459" operator="containsText" text="On track with minor barriers to completion">
      <formula>NOT(ISERROR(SEARCH("On track with minor barriers to completion",F2)))</formula>
    </cfRule>
    <cfRule type="containsText" dxfId="3786" priority="2460" operator="containsText" text="Significant barriers to completion">
      <formula>NOT(ISERROR(SEARCH("Significant barriers to completion",F2)))</formula>
    </cfRule>
  </conditionalFormatting>
  <conditionalFormatting sqref="F34">
    <cfRule type="containsText" dxfId="3785" priority="2454" operator="containsText" text="Completed or fully on track">
      <formula>NOT(ISERROR(SEARCH("Completed or fully on track",F34)))</formula>
    </cfRule>
    <cfRule type="containsText" dxfId="3784" priority="2455" operator="containsText" text="Issues to overcome/expected to complete">
      <formula>NOT(ISERROR(SEARCH("Issues to overcome/expected to complete",F34)))</formula>
    </cfRule>
    <cfRule type="containsText" dxfId="3783" priority="2456" operator="containsText" text="Significant barriers to completion">
      <formula>NOT(ISERROR(SEARCH("Significant barriers to completion",F34)))</formula>
    </cfRule>
  </conditionalFormatting>
  <conditionalFormatting sqref="F13">
    <cfRule type="containsText" dxfId="3782" priority="2450" operator="containsText" text="Issues to overcome/expected to complete">
      <formula>NOT(ISERROR(SEARCH("Issues to overcome/expected to complete",F13)))</formula>
    </cfRule>
  </conditionalFormatting>
  <conditionalFormatting sqref="F13">
    <cfRule type="containsText" dxfId="3781" priority="2451" operator="containsText" text="Completed or fully on track">
      <formula>NOT(ISERROR(SEARCH("Completed or fully on track",F13)))</formula>
    </cfRule>
    <cfRule type="containsText" dxfId="3780" priority="2452" operator="containsText" text="On track with minor barriers to completion">
      <formula>NOT(ISERROR(SEARCH("On track with minor barriers to completion",F13)))</formula>
    </cfRule>
    <cfRule type="containsText" dxfId="3779" priority="2453" operator="containsText" text="Significant barriers to completion">
      <formula>NOT(ISERROR(SEARCH("Significant barriers to completion",F13)))</formula>
    </cfRule>
  </conditionalFormatting>
  <conditionalFormatting sqref="F37">
    <cfRule type="containsText" dxfId="3778" priority="2447" operator="containsText" text="Completed or fully on track">
      <formula>NOT(ISERROR(SEARCH("Completed or fully on track",F37)))</formula>
    </cfRule>
    <cfRule type="containsText" dxfId="3777" priority="2448" operator="containsText" text="Issues to overcome/expected to complete">
      <formula>NOT(ISERROR(SEARCH("Issues to overcome/expected to complete",F37)))</formula>
    </cfRule>
    <cfRule type="containsText" dxfId="3776" priority="2449" operator="containsText" text="Significant barriers to completion">
      <formula>NOT(ISERROR(SEARCH("Significant barriers to completion",F37)))</formula>
    </cfRule>
  </conditionalFormatting>
  <conditionalFormatting sqref="F31">
    <cfRule type="containsText" dxfId="3775" priority="2444" operator="containsText" text="Completed or fully on track">
      <formula>NOT(ISERROR(SEARCH("Completed or fully on track",F31)))</formula>
    </cfRule>
    <cfRule type="containsText" dxfId="3774" priority="2445" operator="containsText" text="Issues to overcome/expected to complete">
      <formula>NOT(ISERROR(SEARCH("Issues to overcome/expected to complete",F31)))</formula>
    </cfRule>
    <cfRule type="containsText" dxfId="3773" priority="2446" operator="containsText" text="Significant barriers to completion">
      <formula>NOT(ISERROR(SEARCH("Significant barriers to completion",F31)))</formula>
    </cfRule>
  </conditionalFormatting>
  <conditionalFormatting sqref="T3">
    <cfRule type="containsText" dxfId="3772" priority="2132" operator="containsText" text="Issues to overcome/expected to complete">
      <formula>NOT(ISERROR(SEARCH("Issues to overcome/expected to complete",T3)))</formula>
    </cfRule>
  </conditionalFormatting>
  <conditionalFormatting sqref="T3">
    <cfRule type="containsText" dxfId="3771" priority="2133" operator="containsText" text="Completed or fully on track">
      <formula>NOT(ISERROR(SEARCH("Completed or fully on track",T3)))</formula>
    </cfRule>
    <cfRule type="containsText" dxfId="3770" priority="2134" operator="containsText" text="On track with minor barriers to completion">
      <formula>NOT(ISERROR(SEARCH("On track with minor barriers to completion",T3)))</formula>
    </cfRule>
    <cfRule type="containsText" dxfId="3769" priority="2135" operator="containsText" text="Significant barriers to completion">
      <formula>NOT(ISERROR(SEARCH("Significant barriers to completion",T3)))</formula>
    </cfRule>
  </conditionalFormatting>
  <conditionalFormatting sqref="G2">
    <cfRule type="containsText" dxfId="3768" priority="2430" operator="containsText" text="Issues to overcome/expected to complete">
      <formula>NOT(ISERROR(SEARCH("Issues to overcome/expected to complete",G2)))</formula>
    </cfRule>
  </conditionalFormatting>
  <conditionalFormatting sqref="G3">
    <cfRule type="containsText" dxfId="3767" priority="2441" operator="containsText" text="Completed or fully on track">
      <formula>NOT(ISERROR(SEARCH("Completed or fully on track",G3)))</formula>
    </cfRule>
    <cfRule type="containsText" dxfId="3766" priority="2442" operator="containsText" text="On track with minor barriers to completion">
      <formula>NOT(ISERROR(SEARCH("On track with minor barriers to completion",G3)))</formula>
    </cfRule>
    <cfRule type="containsText" dxfId="3765" priority="2443" operator="containsText" text="Significant barriers to completion">
      <formula>NOT(ISERROR(SEARCH("Significant barriers to completion",G3)))</formula>
    </cfRule>
  </conditionalFormatting>
  <conditionalFormatting sqref="G3">
    <cfRule type="containsText" dxfId="3764" priority="2440" operator="containsText" text="Issues to overcome/expected to complete">
      <formula>NOT(ISERROR(SEARCH("Issues to overcome/expected to complete",G3)))</formula>
    </cfRule>
  </conditionalFormatting>
  <conditionalFormatting sqref="G32:G33">
    <cfRule type="containsText" dxfId="3763" priority="2437" operator="containsText" text="Completed or fully on track">
      <formula>NOT(ISERROR(SEARCH("Completed or fully on track",G32)))</formula>
    </cfRule>
    <cfRule type="containsText" dxfId="3762" priority="2438" operator="containsText" text="Issues to overcome/expected to complete">
      <formula>NOT(ISERROR(SEARCH("Issues to overcome/expected to complete",G32)))</formula>
    </cfRule>
    <cfRule type="containsText" dxfId="3761" priority="2439" operator="containsText" text="Significant barriers to completion">
      <formula>NOT(ISERROR(SEARCH("Significant barriers to completion",G32)))</formula>
    </cfRule>
  </conditionalFormatting>
  <conditionalFormatting sqref="G2">
    <cfRule type="containsText" dxfId="3760" priority="2434" operator="containsText" text="Completed or fully on track">
      <formula>NOT(ISERROR(SEARCH("Completed or fully on track",G2)))</formula>
    </cfRule>
    <cfRule type="containsText" dxfId="3759" priority="2435" operator="containsText" text="On track with minor barriers to completion">
      <formula>NOT(ISERROR(SEARCH("On track with minor barriers to completion",G2)))</formula>
    </cfRule>
    <cfRule type="containsText" dxfId="3758" priority="2436" operator="containsText" text="Significant barriers to completion">
      <formula>NOT(ISERROR(SEARCH("Significant barriers to completion",G2)))</formula>
    </cfRule>
  </conditionalFormatting>
  <conditionalFormatting sqref="G2">
    <cfRule type="containsText" dxfId="3757" priority="2431" operator="containsText" text="Completed or fully on track">
      <formula>NOT(ISERROR(SEARCH("Completed or fully on track",G2)))</formula>
    </cfRule>
    <cfRule type="containsText" dxfId="3756" priority="2432" operator="containsText" text="On track with minor barriers to completion">
      <formula>NOT(ISERROR(SEARCH("On track with minor barriers to completion",G2)))</formula>
    </cfRule>
    <cfRule type="containsText" dxfId="3755" priority="2433" operator="containsText" text="Significant barriers to completion">
      <formula>NOT(ISERROR(SEARCH("Significant barriers to completion",G2)))</formula>
    </cfRule>
  </conditionalFormatting>
  <conditionalFormatting sqref="G34">
    <cfRule type="containsText" dxfId="3754" priority="2427" operator="containsText" text="Completed or fully on track">
      <formula>NOT(ISERROR(SEARCH("Completed or fully on track",G34)))</formula>
    </cfRule>
    <cfRule type="containsText" dxfId="3753" priority="2428" operator="containsText" text="Issues to overcome/expected to complete">
      <formula>NOT(ISERROR(SEARCH("Issues to overcome/expected to complete",G34)))</formula>
    </cfRule>
    <cfRule type="containsText" dxfId="3752" priority="2429" operator="containsText" text="Significant barriers to completion">
      <formula>NOT(ISERROR(SEARCH("Significant barriers to completion",G34)))</formula>
    </cfRule>
  </conditionalFormatting>
  <conditionalFormatting sqref="G13">
    <cfRule type="containsText" dxfId="3751" priority="2423" operator="containsText" text="Issues to overcome/expected to complete">
      <formula>NOT(ISERROR(SEARCH("Issues to overcome/expected to complete",G13)))</formula>
    </cfRule>
  </conditionalFormatting>
  <conditionalFormatting sqref="G13">
    <cfRule type="containsText" dxfId="3750" priority="2424" operator="containsText" text="Completed or fully on track">
      <formula>NOT(ISERROR(SEARCH("Completed or fully on track",G13)))</formula>
    </cfRule>
    <cfRule type="containsText" dxfId="3749" priority="2425" operator="containsText" text="On track with minor barriers to completion">
      <formula>NOT(ISERROR(SEARCH("On track with minor barriers to completion",G13)))</formula>
    </cfRule>
    <cfRule type="containsText" dxfId="3748" priority="2426" operator="containsText" text="Significant barriers to completion">
      <formula>NOT(ISERROR(SEARCH("Significant barriers to completion",G13)))</formula>
    </cfRule>
  </conditionalFormatting>
  <conditionalFormatting sqref="G37">
    <cfRule type="containsText" dxfId="3747" priority="2420" operator="containsText" text="Completed or fully on track">
      <formula>NOT(ISERROR(SEARCH("Completed or fully on track",G37)))</formula>
    </cfRule>
    <cfRule type="containsText" dxfId="3746" priority="2421" operator="containsText" text="Issues to overcome/expected to complete">
      <formula>NOT(ISERROR(SEARCH("Issues to overcome/expected to complete",G37)))</formula>
    </cfRule>
    <cfRule type="containsText" dxfId="3745" priority="2422" operator="containsText" text="Significant barriers to completion">
      <formula>NOT(ISERROR(SEARCH("Significant barriers to completion",G37)))</formula>
    </cfRule>
  </conditionalFormatting>
  <conditionalFormatting sqref="G31">
    <cfRule type="containsText" dxfId="3744" priority="2417" operator="containsText" text="Completed or fully on track">
      <formula>NOT(ISERROR(SEARCH("Completed or fully on track",G31)))</formula>
    </cfRule>
    <cfRule type="containsText" dxfId="3743" priority="2418" operator="containsText" text="Issues to overcome/expected to complete">
      <formula>NOT(ISERROR(SEARCH("Issues to overcome/expected to complete",G31)))</formula>
    </cfRule>
    <cfRule type="containsText" dxfId="3742" priority="2419" operator="containsText" text="Significant barriers to completion">
      <formula>NOT(ISERROR(SEARCH("Significant barriers to completion",G31)))</formula>
    </cfRule>
  </conditionalFormatting>
  <conditionalFormatting sqref="U3">
    <cfRule type="containsText" dxfId="3741" priority="2105" operator="containsText" text="Issues to overcome/expected to complete">
      <formula>NOT(ISERROR(SEARCH("Issues to overcome/expected to complete",U3)))</formula>
    </cfRule>
  </conditionalFormatting>
  <conditionalFormatting sqref="U3">
    <cfRule type="containsText" dxfId="3740" priority="2106" operator="containsText" text="Completed or fully on track">
      <formula>NOT(ISERROR(SEARCH("Completed or fully on track",U3)))</formula>
    </cfRule>
    <cfRule type="containsText" dxfId="3739" priority="2107" operator="containsText" text="On track with minor barriers to completion">
      <formula>NOT(ISERROR(SEARCH("On track with minor barriers to completion",U3)))</formula>
    </cfRule>
    <cfRule type="containsText" dxfId="3738" priority="2108" operator="containsText" text="Significant barriers to completion">
      <formula>NOT(ISERROR(SEARCH("Significant barriers to completion",U3)))</formula>
    </cfRule>
  </conditionalFormatting>
  <conditionalFormatting sqref="H2">
    <cfRule type="containsText" dxfId="3737" priority="2403" operator="containsText" text="Issues to overcome/expected to complete">
      <formula>NOT(ISERROR(SEARCH("Issues to overcome/expected to complete",H2)))</formula>
    </cfRule>
  </conditionalFormatting>
  <conditionalFormatting sqref="H3">
    <cfRule type="containsText" dxfId="3736" priority="2414" operator="containsText" text="Completed or fully on track">
      <formula>NOT(ISERROR(SEARCH("Completed or fully on track",H3)))</formula>
    </cfRule>
    <cfRule type="containsText" dxfId="3735" priority="2415" operator="containsText" text="On track with minor barriers to completion">
      <formula>NOT(ISERROR(SEARCH("On track with minor barriers to completion",H3)))</formula>
    </cfRule>
    <cfRule type="containsText" dxfId="3734" priority="2416" operator="containsText" text="Significant barriers to completion">
      <formula>NOT(ISERROR(SEARCH("Significant barriers to completion",H3)))</formula>
    </cfRule>
  </conditionalFormatting>
  <conditionalFormatting sqref="H3">
    <cfRule type="containsText" dxfId="3733" priority="2413" operator="containsText" text="Issues to overcome/expected to complete">
      <formula>NOT(ISERROR(SEARCH("Issues to overcome/expected to complete",H3)))</formula>
    </cfRule>
  </conditionalFormatting>
  <conditionalFormatting sqref="H32:H33">
    <cfRule type="containsText" dxfId="3732" priority="2410" operator="containsText" text="Completed or fully on track">
      <formula>NOT(ISERROR(SEARCH("Completed or fully on track",H32)))</formula>
    </cfRule>
    <cfRule type="containsText" dxfId="3731" priority="2411" operator="containsText" text="Issues to overcome/expected to complete">
      <formula>NOT(ISERROR(SEARCH("Issues to overcome/expected to complete",H32)))</formula>
    </cfRule>
    <cfRule type="containsText" dxfId="3730" priority="2412" operator="containsText" text="Significant barriers to completion">
      <formula>NOT(ISERROR(SEARCH("Significant barriers to completion",H32)))</formula>
    </cfRule>
  </conditionalFormatting>
  <conditionalFormatting sqref="H2">
    <cfRule type="containsText" dxfId="3729" priority="2407" operator="containsText" text="Completed or fully on track">
      <formula>NOT(ISERROR(SEARCH("Completed or fully on track",H2)))</formula>
    </cfRule>
    <cfRule type="containsText" dxfId="3728" priority="2408" operator="containsText" text="On track with minor barriers to completion">
      <formula>NOT(ISERROR(SEARCH("On track with minor barriers to completion",H2)))</formula>
    </cfRule>
    <cfRule type="containsText" dxfId="3727" priority="2409" operator="containsText" text="Significant barriers to completion">
      <formula>NOT(ISERROR(SEARCH("Significant barriers to completion",H2)))</formula>
    </cfRule>
  </conditionalFormatting>
  <conditionalFormatting sqref="H2">
    <cfRule type="containsText" dxfId="3726" priority="2404" operator="containsText" text="Completed or fully on track">
      <formula>NOT(ISERROR(SEARCH("Completed or fully on track",H2)))</formula>
    </cfRule>
    <cfRule type="containsText" dxfId="3725" priority="2405" operator="containsText" text="On track with minor barriers to completion">
      <formula>NOT(ISERROR(SEARCH("On track with minor barriers to completion",H2)))</formula>
    </cfRule>
    <cfRule type="containsText" dxfId="3724" priority="2406" operator="containsText" text="Significant barriers to completion">
      <formula>NOT(ISERROR(SEARCH("Significant barriers to completion",H2)))</formula>
    </cfRule>
  </conditionalFormatting>
  <conditionalFormatting sqref="H34">
    <cfRule type="containsText" dxfId="3723" priority="2400" operator="containsText" text="Completed or fully on track">
      <formula>NOT(ISERROR(SEARCH("Completed or fully on track",H34)))</formula>
    </cfRule>
    <cfRule type="containsText" dxfId="3722" priority="2401" operator="containsText" text="Issues to overcome/expected to complete">
      <formula>NOT(ISERROR(SEARCH("Issues to overcome/expected to complete",H34)))</formula>
    </cfRule>
    <cfRule type="containsText" dxfId="3721" priority="2402" operator="containsText" text="Significant barriers to completion">
      <formula>NOT(ISERROR(SEARCH("Significant barriers to completion",H34)))</formula>
    </cfRule>
  </conditionalFormatting>
  <conditionalFormatting sqref="H13">
    <cfRule type="containsText" dxfId="3720" priority="2396" operator="containsText" text="Issues to overcome/expected to complete">
      <formula>NOT(ISERROR(SEARCH("Issues to overcome/expected to complete",H13)))</formula>
    </cfRule>
  </conditionalFormatting>
  <conditionalFormatting sqref="H13">
    <cfRule type="containsText" dxfId="3719" priority="2397" operator="containsText" text="Completed or fully on track">
      <formula>NOT(ISERROR(SEARCH("Completed or fully on track",H13)))</formula>
    </cfRule>
    <cfRule type="containsText" dxfId="3718" priority="2398" operator="containsText" text="On track with minor barriers to completion">
      <formula>NOT(ISERROR(SEARCH("On track with minor barriers to completion",H13)))</formula>
    </cfRule>
    <cfRule type="containsText" dxfId="3717" priority="2399" operator="containsText" text="Significant barriers to completion">
      <formula>NOT(ISERROR(SEARCH("Significant barriers to completion",H13)))</formula>
    </cfRule>
  </conditionalFormatting>
  <conditionalFormatting sqref="H37">
    <cfRule type="containsText" dxfId="3716" priority="2393" operator="containsText" text="Completed or fully on track">
      <formula>NOT(ISERROR(SEARCH("Completed or fully on track",H37)))</formula>
    </cfRule>
    <cfRule type="containsText" dxfId="3715" priority="2394" operator="containsText" text="Issues to overcome/expected to complete">
      <formula>NOT(ISERROR(SEARCH("Issues to overcome/expected to complete",H37)))</formula>
    </cfRule>
    <cfRule type="containsText" dxfId="3714" priority="2395" operator="containsText" text="Significant barriers to completion">
      <formula>NOT(ISERROR(SEARCH("Significant barriers to completion",H37)))</formula>
    </cfRule>
  </conditionalFormatting>
  <conditionalFormatting sqref="H31">
    <cfRule type="containsText" dxfId="3713" priority="2390" operator="containsText" text="Completed or fully on track">
      <formula>NOT(ISERROR(SEARCH("Completed or fully on track",H31)))</formula>
    </cfRule>
    <cfRule type="containsText" dxfId="3712" priority="2391" operator="containsText" text="Issues to overcome/expected to complete">
      <formula>NOT(ISERROR(SEARCH("Issues to overcome/expected to complete",H31)))</formula>
    </cfRule>
    <cfRule type="containsText" dxfId="3711" priority="2392" operator="containsText" text="Significant barriers to completion">
      <formula>NOT(ISERROR(SEARCH("Significant barriers to completion",H31)))</formula>
    </cfRule>
  </conditionalFormatting>
  <conditionalFormatting sqref="V3">
    <cfRule type="containsText" dxfId="3710" priority="2078" operator="containsText" text="Issues to overcome/expected to complete">
      <formula>NOT(ISERROR(SEARCH("Issues to overcome/expected to complete",V3)))</formula>
    </cfRule>
  </conditionalFormatting>
  <conditionalFormatting sqref="V3">
    <cfRule type="containsText" dxfId="3709" priority="2079" operator="containsText" text="Completed or fully on track">
      <formula>NOT(ISERROR(SEARCH("Completed or fully on track",V3)))</formula>
    </cfRule>
    <cfRule type="containsText" dxfId="3708" priority="2080" operator="containsText" text="On track with minor barriers to completion">
      <formula>NOT(ISERROR(SEARCH("On track with minor barriers to completion",V3)))</formula>
    </cfRule>
    <cfRule type="containsText" dxfId="3707" priority="2081" operator="containsText" text="Significant barriers to completion">
      <formula>NOT(ISERROR(SEARCH("Significant barriers to completion",V3)))</formula>
    </cfRule>
  </conditionalFormatting>
  <conditionalFormatting sqref="I2">
    <cfRule type="containsText" dxfId="3706" priority="2376" operator="containsText" text="Issues to overcome/expected to complete">
      <formula>NOT(ISERROR(SEARCH("Issues to overcome/expected to complete",I2)))</formula>
    </cfRule>
  </conditionalFormatting>
  <conditionalFormatting sqref="I3">
    <cfRule type="containsText" dxfId="3705" priority="2387" operator="containsText" text="Completed or fully on track">
      <formula>NOT(ISERROR(SEARCH("Completed or fully on track",I3)))</formula>
    </cfRule>
    <cfRule type="containsText" dxfId="3704" priority="2388" operator="containsText" text="On track with minor barriers to completion">
      <formula>NOT(ISERROR(SEARCH("On track with minor barriers to completion",I3)))</formula>
    </cfRule>
    <cfRule type="containsText" dxfId="3703" priority="2389" operator="containsText" text="Significant barriers to completion">
      <formula>NOT(ISERROR(SEARCH("Significant barriers to completion",I3)))</formula>
    </cfRule>
  </conditionalFormatting>
  <conditionalFormatting sqref="I3">
    <cfRule type="containsText" dxfId="3702" priority="2386" operator="containsText" text="Issues to overcome/expected to complete">
      <formula>NOT(ISERROR(SEARCH("Issues to overcome/expected to complete",I3)))</formula>
    </cfRule>
  </conditionalFormatting>
  <conditionalFormatting sqref="I32:I33">
    <cfRule type="containsText" dxfId="3701" priority="2383" operator="containsText" text="Completed or fully on track">
      <formula>NOT(ISERROR(SEARCH("Completed or fully on track",I32)))</formula>
    </cfRule>
    <cfRule type="containsText" dxfId="3700" priority="2384" operator="containsText" text="Issues to overcome/expected to complete">
      <formula>NOT(ISERROR(SEARCH("Issues to overcome/expected to complete",I32)))</formula>
    </cfRule>
    <cfRule type="containsText" dxfId="3699" priority="2385" operator="containsText" text="Significant barriers to completion">
      <formula>NOT(ISERROR(SEARCH("Significant barriers to completion",I32)))</formula>
    </cfRule>
  </conditionalFormatting>
  <conditionalFormatting sqref="I2">
    <cfRule type="containsText" dxfId="3698" priority="2380" operator="containsText" text="Completed or fully on track">
      <formula>NOT(ISERROR(SEARCH("Completed or fully on track",I2)))</formula>
    </cfRule>
    <cfRule type="containsText" dxfId="3697" priority="2381" operator="containsText" text="On track with minor barriers to completion">
      <formula>NOT(ISERROR(SEARCH("On track with minor barriers to completion",I2)))</formula>
    </cfRule>
    <cfRule type="containsText" dxfId="3696" priority="2382" operator="containsText" text="Significant barriers to completion">
      <formula>NOT(ISERROR(SEARCH("Significant barriers to completion",I2)))</formula>
    </cfRule>
  </conditionalFormatting>
  <conditionalFormatting sqref="I2">
    <cfRule type="containsText" dxfId="3695" priority="2377" operator="containsText" text="Completed or fully on track">
      <formula>NOT(ISERROR(SEARCH("Completed or fully on track",I2)))</formula>
    </cfRule>
    <cfRule type="containsText" dxfId="3694" priority="2378" operator="containsText" text="On track with minor barriers to completion">
      <formula>NOT(ISERROR(SEARCH("On track with minor barriers to completion",I2)))</formula>
    </cfRule>
    <cfRule type="containsText" dxfId="3693" priority="2379" operator="containsText" text="Significant barriers to completion">
      <formula>NOT(ISERROR(SEARCH("Significant barriers to completion",I2)))</formula>
    </cfRule>
  </conditionalFormatting>
  <conditionalFormatting sqref="I34">
    <cfRule type="containsText" dxfId="3692" priority="2373" operator="containsText" text="Completed or fully on track">
      <formula>NOT(ISERROR(SEARCH("Completed or fully on track",I34)))</formula>
    </cfRule>
    <cfRule type="containsText" dxfId="3691" priority="2374" operator="containsText" text="Issues to overcome/expected to complete">
      <formula>NOT(ISERROR(SEARCH("Issues to overcome/expected to complete",I34)))</formula>
    </cfRule>
    <cfRule type="containsText" dxfId="3690" priority="2375" operator="containsText" text="Significant barriers to completion">
      <formula>NOT(ISERROR(SEARCH("Significant barriers to completion",I34)))</formula>
    </cfRule>
  </conditionalFormatting>
  <conditionalFormatting sqref="I37">
    <cfRule type="containsText" dxfId="3689" priority="2370" operator="containsText" text="Completed or fully on track">
      <formula>NOT(ISERROR(SEARCH("Completed or fully on track",I37)))</formula>
    </cfRule>
    <cfRule type="containsText" dxfId="3688" priority="2371" operator="containsText" text="Issues to overcome/expected to complete">
      <formula>NOT(ISERROR(SEARCH("Issues to overcome/expected to complete",I37)))</formula>
    </cfRule>
    <cfRule type="containsText" dxfId="3687" priority="2372" operator="containsText" text="Significant barriers to completion">
      <formula>NOT(ISERROR(SEARCH("Significant barriers to completion",I37)))</formula>
    </cfRule>
  </conditionalFormatting>
  <conditionalFormatting sqref="I31">
    <cfRule type="containsText" dxfId="3686" priority="2367" operator="containsText" text="Completed or fully on track">
      <formula>NOT(ISERROR(SEARCH("Completed or fully on track",I31)))</formula>
    </cfRule>
    <cfRule type="containsText" dxfId="3685" priority="2368" operator="containsText" text="Issues to overcome/expected to complete">
      <formula>NOT(ISERROR(SEARCH("Issues to overcome/expected to complete",I31)))</formula>
    </cfRule>
    <cfRule type="containsText" dxfId="3684" priority="2369" operator="containsText" text="Significant barriers to completion">
      <formula>NOT(ISERROR(SEARCH("Significant barriers to completion",I31)))</formula>
    </cfRule>
  </conditionalFormatting>
  <conditionalFormatting sqref="W3">
    <cfRule type="containsText" dxfId="3683" priority="2055" operator="containsText" text="Issues to overcome/expected to complete">
      <formula>NOT(ISERROR(SEARCH("Issues to overcome/expected to complete",W3)))</formula>
    </cfRule>
  </conditionalFormatting>
  <conditionalFormatting sqref="W3">
    <cfRule type="containsText" dxfId="3682" priority="2056" operator="containsText" text="Completed or fully on track">
      <formula>NOT(ISERROR(SEARCH("Completed or fully on track",W3)))</formula>
    </cfRule>
    <cfRule type="containsText" dxfId="3681" priority="2057" operator="containsText" text="On track with minor barriers to completion">
      <formula>NOT(ISERROR(SEARCH("On track with minor barriers to completion",W3)))</formula>
    </cfRule>
    <cfRule type="containsText" dxfId="3680" priority="2058" operator="containsText" text="Significant barriers to completion">
      <formula>NOT(ISERROR(SEARCH("Significant barriers to completion",W3)))</formula>
    </cfRule>
  </conditionalFormatting>
  <conditionalFormatting sqref="J2">
    <cfRule type="containsText" dxfId="3679" priority="2353" operator="containsText" text="Issues to overcome/expected to complete">
      <formula>NOT(ISERROR(SEARCH("Issues to overcome/expected to complete",J2)))</formula>
    </cfRule>
  </conditionalFormatting>
  <conditionalFormatting sqref="J3">
    <cfRule type="containsText" dxfId="3678" priority="2364" operator="containsText" text="Completed or fully on track">
      <formula>NOT(ISERROR(SEARCH("Completed or fully on track",J3)))</formula>
    </cfRule>
    <cfRule type="containsText" dxfId="3677" priority="2365" operator="containsText" text="On track with minor barriers to completion">
      <formula>NOT(ISERROR(SEARCH("On track with minor barriers to completion",J3)))</formula>
    </cfRule>
    <cfRule type="containsText" dxfId="3676" priority="2366" operator="containsText" text="Significant barriers to completion">
      <formula>NOT(ISERROR(SEARCH("Significant barriers to completion",J3)))</formula>
    </cfRule>
  </conditionalFormatting>
  <conditionalFormatting sqref="J3">
    <cfRule type="containsText" dxfId="3675" priority="2363" operator="containsText" text="Issues to overcome/expected to complete">
      <formula>NOT(ISERROR(SEARCH("Issues to overcome/expected to complete",J3)))</formula>
    </cfRule>
  </conditionalFormatting>
  <conditionalFormatting sqref="J32:J33">
    <cfRule type="containsText" dxfId="3674" priority="2360" operator="containsText" text="Completed or fully on track">
      <formula>NOT(ISERROR(SEARCH("Completed or fully on track",J32)))</formula>
    </cfRule>
    <cfRule type="containsText" dxfId="3673" priority="2361" operator="containsText" text="Issues to overcome/expected to complete">
      <formula>NOT(ISERROR(SEARCH("Issues to overcome/expected to complete",J32)))</formula>
    </cfRule>
    <cfRule type="containsText" dxfId="3672" priority="2362" operator="containsText" text="Significant barriers to completion">
      <formula>NOT(ISERROR(SEARCH("Significant barriers to completion",J32)))</formula>
    </cfRule>
  </conditionalFormatting>
  <conditionalFormatting sqref="J2">
    <cfRule type="containsText" dxfId="3671" priority="2357" operator="containsText" text="Completed or fully on track">
      <formula>NOT(ISERROR(SEARCH("Completed or fully on track",J2)))</formula>
    </cfRule>
    <cfRule type="containsText" dxfId="3670" priority="2358" operator="containsText" text="On track with minor barriers to completion">
      <formula>NOT(ISERROR(SEARCH("On track with minor barriers to completion",J2)))</formula>
    </cfRule>
    <cfRule type="containsText" dxfId="3669" priority="2359" operator="containsText" text="Significant barriers to completion">
      <formula>NOT(ISERROR(SEARCH("Significant barriers to completion",J2)))</formula>
    </cfRule>
  </conditionalFormatting>
  <conditionalFormatting sqref="J2">
    <cfRule type="containsText" dxfId="3668" priority="2354" operator="containsText" text="Completed or fully on track">
      <formula>NOT(ISERROR(SEARCH("Completed or fully on track",J2)))</formula>
    </cfRule>
    <cfRule type="containsText" dxfId="3667" priority="2355" operator="containsText" text="On track with minor barriers to completion">
      <formula>NOT(ISERROR(SEARCH("On track with minor barriers to completion",J2)))</formula>
    </cfRule>
    <cfRule type="containsText" dxfId="3666" priority="2356" operator="containsText" text="Significant barriers to completion">
      <formula>NOT(ISERROR(SEARCH("Significant barriers to completion",J2)))</formula>
    </cfRule>
  </conditionalFormatting>
  <conditionalFormatting sqref="J34">
    <cfRule type="containsText" dxfId="3665" priority="2350" operator="containsText" text="Completed or fully on track">
      <formula>NOT(ISERROR(SEARCH("Completed or fully on track",J34)))</formula>
    </cfRule>
    <cfRule type="containsText" dxfId="3664" priority="2351" operator="containsText" text="Issues to overcome/expected to complete">
      <formula>NOT(ISERROR(SEARCH("Issues to overcome/expected to complete",J34)))</formula>
    </cfRule>
    <cfRule type="containsText" dxfId="3663" priority="2352" operator="containsText" text="Significant barriers to completion">
      <formula>NOT(ISERROR(SEARCH("Significant barriers to completion",J34)))</formula>
    </cfRule>
  </conditionalFormatting>
  <conditionalFormatting sqref="J37">
    <cfRule type="containsText" dxfId="3662" priority="2347" operator="containsText" text="Completed or fully on track">
      <formula>NOT(ISERROR(SEARCH("Completed or fully on track",J37)))</formula>
    </cfRule>
    <cfRule type="containsText" dxfId="3661" priority="2348" operator="containsText" text="Issues to overcome/expected to complete">
      <formula>NOT(ISERROR(SEARCH("Issues to overcome/expected to complete",J37)))</formula>
    </cfRule>
    <cfRule type="containsText" dxfId="3660" priority="2349" operator="containsText" text="Significant barriers to completion">
      <formula>NOT(ISERROR(SEARCH("Significant barriers to completion",J37)))</formula>
    </cfRule>
  </conditionalFormatting>
  <conditionalFormatting sqref="J31">
    <cfRule type="containsText" dxfId="3659" priority="2344" operator="containsText" text="Completed or fully on track">
      <formula>NOT(ISERROR(SEARCH("Completed or fully on track",J31)))</formula>
    </cfRule>
    <cfRule type="containsText" dxfId="3658" priority="2345" operator="containsText" text="Issues to overcome/expected to complete">
      <formula>NOT(ISERROR(SEARCH("Issues to overcome/expected to complete",J31)))</formula>
    </cfRule>
    <cfRule type="containsText" dxfId="3657" priority="2346" operator="containsText" text="Significant barriers to completion">
      <formula>NOT(ISERROR(SEARCH("Significant barriers to completion",J31)))</formula>
    </cfRule>
  </conditionalFormatting>
  <conditionalFormatting sqref="X3">
    <cfRule type="containsText" dxfId="3656" priority="2032" operator="containsText" text="Issues to overcome/expected to complete">
      <formula>NOT(ISERROR(SEARCH("Issues to overcome/expected to complete",X3)))</formula>
    </cfRule>
  </conditionalFormatting>
  <conditionalFormatting sqref="X3">
    <cfRule type="containsText" dxfId="3655" priority="2033" operator="containsText" text="Completed or fully on track">
      <formula>NOT(ISERROR(SEARCH("Completed or fully on track",X3)))</formula>
    </cfRule>
    <cfRule type="containsText" dxfId="3654" priority="2034" operator="containsText" text="On track with minor barriers to completion">
      <formula>NOT(ISERROR(SEARCH("On track with minor barriers to completion",X3)))</formula>
    </cfRule>
    <cfRule type="containsText" dxfId="3653" priority="2035" operator="containsText" text="Significant barriers to completion">
      <formula>NOT(ISERROR(SEARCH("Significant barriers to completion",X3)))</formula>
    </cfRule>
  </conditionalFormatting>
  <conditionalFormatting sqref="K2">
    <cfRule type="containsText" dxfId="3652" priority="2330" operator="containsText" text="Issues to overcome/expected to complete">
      <formula>NOT(ISERROR(SEARCH("Issues to overcome/expected to complete",K2)))</formula>
    </cfRule>
  </conditionalFormatting>
  <conditionalFormatting sqref="K3">
    <cfRule type="containsText" dxfId="3651" priority="2341" operator="containsText" text="Completed or fully on track">
      <formula>NOT(ISERROR(SEARCH("Completed or fully on track",K3)))</formula>
    </cfRule>
    <cfRule type="containsText" dxfId="3650" priority="2342" operator="containsText" text="On track with minor barriers to completion">
      <formula>NOT(ISERROR(SEARCH("On track with minor barriers to completion",K3)))</formula>
    </cfRule>
    <cfRule type="containsText" dxfId="3649" priority="2343" operator="containsText" text="Significant barriers to completion">
      <formula>NOT(ISERROR(SEARCH("Significant barriers to completion",K3)))</formula>
    </cfRule>
  </conditionalFormatting>
  <conditionalFormatting sqref="K3">
    <cfRule type="containsText" dxfId="3648" priority="2340" operator="containsText" text="Issues to overcome/expected to complete">
      <formula>NOT(ISERROR(SEARCH("Issues to overcome/expected to complete",K3)))</formula>
    </cfRule>
  </conditionalFormatting>
  <conditionalFormatting sqref="K32:K33">
    <cfRule type="containsText" dxfId="3647" priority="2337" operator="containsText" text="Completed or fully on track">
      <formula>NOT(ISERROR(SEARCH("Completed or fully on track",K32)))</formula>
    </cfRule>
    <cfRule type="containsText" dxfId="3646" priority="2338" operator="containsText" text="Issues to overcome/expected to complete">
      <formula>NOT(ISERROR(SEARCH("Issues to overcome/expected to complete",K32)))</formula>
    </cfRule>
    <cfRule type="containsText" dxfId="3645" priority="2339" operator="containsText" text="Significant barriers to completion">
      <formula>NOT(ISERROR(SEARCH("Significant barriers to completion",K32)))</formula>
    </cfRule>
  </conditionalFormatting>
  <conditionalFormatting sqref="K2">
    <cfRule type="containsText" dxfId="3644" priority="2334" operator="containsText" text="Completed or fully on track">
      <formula>NOT(ISERROR(SEARCH("Completed or fully on track",K2)))</formula>
    </cfRule>
    <cfRule type="containsText" dxfId="3643" priority="2335" operator="containsText" text="On track with minor barriers to completion">
      <formula>NOT(ISERROR(SEARCH("On track with minor barriers to completion",K2)))</formula>
    </cfRule>
    <cfRule type="containsText" dxfId="3642" priority="2336" operator="containsText" text="Significant barriers to completion">
      <formula>NOT(ISERROR(SEARCH("Significant barriers to completion",K2)))</formula>
    </cfRule>
  </conditionalFormatting>
  <conditionalFormatting sqref="K2">
    <cfRule type="containsText" dxfId="3641" priority="2331" operator="containsText" text="Completed or fully on track">
      <formula>NOT(ISERROR(SEARCH("Completed or fully on track",K2)))</formula>
    </cfRule>
    <cfRule type="containsText" dxfId="3640" priority="2332" operator="containsText" text="On track with minor barriers to completion">
      <formula>NOT(ISERROR(SEARCH("On track with minor barriers to completion",K2)))</formula>
    </cfRule>
    <cfRule type="containsText" dxfId="3639" priority="2333" operator="containsText" text="Significant barriers to completion">
      <formula>NOT(ISERROR(SEARCH("Significant barriers to completion",K2)))</formula>
    </cfRule>
  </conditionalFormatting>
  <conditionalFormatting sqref="K34">
    <cfRule type="containsText" dxfId="3638" priority="2327" operator="containsText" text="Completed or fully on track">
      <formula>NOT(ISERROR(SEARCH("Completed or fully on track",K34)))</formula>
    </cfRule>
    <cfRule type="containsText" dxfId="3637" priority="2328" operator="containsText" text="Issues to overcome/expected to complete">
      <formula>NOT(ISERROR(SEARCH("Issues to overcome/expected to complete",K34)))</formula>
    </cfRule>
    <cfRule type="containsText" dxfId="3636" priority="2329" operator="containsText" text="Significant barriers to completion">
      <formula>NOT(ISERROR(SEARCH("Significant barriers to completion",K34)))</formula>
    </cfRule>
  </conditionalFormatting>
  <conditionalFormatting sqref="K13">
    <cfRule type="containsText" dxfId="3635" priority="2323" operator="containsText" text="Issues to overcome/expected to complete">
      <formula>NOT(ISERROR(SEARCH("Issues to overcome/expected to complete",K13)))</formula>
    </cfRule>
  </conditionalFormatting>
  <conditionalFormatting sqref="K13">
    <cfRule type="containsText" dxfId="3634" priority="2324" operator="containsText" text="Completed or fully on track">
      <formula>NOT(ISERROR(SEARCH("Completed or fully on track",K13)))</formula>
    </cfRule>
    <cfRule type="containsText" dxfId="3633" priority="2325" operator="containsText" text="On track with minor barriers to completion">
      <formula>NOT(ISERROR(SEARCH("On track with minor barriers to completion",K13)))</formula>
    </cfRule>
    <cfRule type="containsText" dxfId="3632" priority="2326" operator="containsText" text="Significant barriers to completion">
      <formula>NOT(ISERROR(SEARCH("Significant barriers to completion",K13)))</formula>
    </cfRule>
  </conditionalFormatting>
  <conditionalFormatting sqref="K37">
    <cfRule type="containsText" dxfId="3631" priority="2320" operator="containsText" text="Completed or fully on track">
      <formula>NOT(ISERROR(SEARCH("Completed or fully on track",K37)))</formula>
    </cfRule>
    <cfRule type="containsText" dxfId="3630" priority="2321" operator="containsText" text="Issues to overcome/expected to complete">
      <formula>NOT(ISERROR(SEARCH("Issues to overcome/expected to complete",K37)))</formula>
    </cfRule>
    <cfRule type="containsText" dxfId="3629" priority="2322" operator="containsText" text="Significant barriers to completion">
      <formula>NOT(ISERROR(SEARCH("Significant barriers to completion",K37)))</formula>
    </cfRule>
  </conditionalFormatting>
  <conditionalFormatting sqref="K31">
    <cfRule type="containsText" dxfId="3628" priority="2317" operator="containsText" text="Completed or fully on track">
      <formula>NOT(ISERROR(SEARCH("Completed or fully on track",K31)))</formula>
    </cfRule>
    <cfRule type="containsText" dxfId="3627" priority="2318" operator="containsText" text="Issues to overcome/expected to complete">
      <formula>NOT(ISERROR(SEARCH("Issues to overcome/expected to complete",K31)))</formula>
    </cfRule>
    <cfRule type="containsText" dxfId="3626" priority="2319" operator="containsText" text="Significant barriers to completion">
      <formula>NOT(ISERROR(SEARCH("Significant barriers to completion",K31)))</formula>
    </cfRule>
  </conditionalFormatting>
  <conditionalFormatting sqref="Y3">
    <cfRule type="containsText" dxfId="3625" priority="2005" operator="containsText" text="Issues to overcome/expected to complete">
      <formula>NOT(ISERROR(SEARCH("Issues to overcome/expected to complete",Y3)))</formula>
    </cfRule>
  </conditionalFormatting>
  <conditionalFormatting sqref="Y3">
    <cfRule type="containsText" dxfId="3624" priority="2006" operator="containsText" text="Completed or fully on track">
      <formula>NOT(ISERROR(SEARCH("Completed or fully on track",Y3)))</formula>
    </cfRule>
    <cfRule type="containsText" dxfId="3623" priority="2007" operator="containsText" text="On track with minor barriers to completion">
      <formula>NOT(ISERROR(SEARCH("On track with minor barriers to completion",Y3)))</formula>
    </cfRule>
    <cfRule type="containsText" dxfId="3622" priority="2008" operator="containsText" text="Significant barriers to completion">
      <formula>NOT(ISERROR(SEARCH("Significant barriers to completion",Y3)))</formula>
    </cfRule>
  </conditionalFormatting>
  <conditionalFormatting sqref="L2">
    <cfRule type="containsText" dxfId="3621" priority="2303" operator="containsText" text="Issues to overcome/expected to complete">
      <formula>NOT(ISERROR(SEARCH("Issues to overcome/expected to complete",L2)))</formula>
    </cfRule>
  </conditionalFormatting>
  <conditionalFormatting sqref="L3">
    <cfRule type="containsText" dxfId="3620" priority="2314" operator="containsText" text="Completed or fully on track">
      <formula>NOT(ISERROR(SEARCH("Completed or fully on track",L3)))</formula>
    </cfRule>
    <cfRule type="containsText" dxfId="3619" priority="2315" operator="containsText" text="On track with minor barriers to completion">
      <formula>NOT(ISERROR(SEARCH("On track with minor barriers to completion",L3)))</formula>
    </cfRule>
    <cfRule type="containsText" dxfId="3618" priority="2316" operator="containsText" text="Significant barriers to completion">
      <formula>NOT(ISERROR(SEARCH("Significant barriers to completion",L3)))</formula>
    </cfRule>
  </conditionalFormatting>
  <conditionalFormatting sqref="L3">
    <cfRule type="containsText" dxfId="3617" priority="2313" operator="containsText" text="Issues to overcome/expected to complete">
      <formula>NOT(ISERROR(SEARCH("Issues to overcome/expected to complete",L3)))</formula>
    </cfRule>
  </conditionalFormatting>
  <conditionalFormatting sqref="L32:L33">
    <cfRule type="containsText" dxfId="3616" priority="2310" operator="containsText" text="Completed or fully on track">
      <formula>NOT(ISERROR(SEARCH("Completed or fully on track",L32)))</formula>
    </cfRule>
    <cfRule type="containsText" dxfId="3615" priority="2311" operator="containsText" text="Issues to overcome/expected to complete">
      <formula>NOT(ISERROR(SEARCH("Issues to overcome/expected to complete",L32)))</formula>
    </cfRule>
    <cfRule type="containsText" dxfId="3614" priority="2312" operator="containsText" text="Significant barriers to completion">
      <formula>NOT(ISERROR(SEARCH("Significant barriers to completion",L32)))</formula>
    </cfRule>
  </conditionalFormatting>
  <conditionalFormatting sqref="L2">
    <cfRule type="containsText" dxfId="3613" priority="2307" operator="containsText" text="Completed or fully on track">
      <formula>NOT(ISERROR(SEARCH("Completed or fully on track",L2)))</formula>
    </cfRule>
    <cfRule type="containsText" dxfId="3612" priority="2308" operator="containsText" text="On track with minor barriers to completion">
      <formula>NOT(ISERROR(SEARCH("On track with minor barriers to completion",L2)))</formula>
    </cfRule>
    <cfRule type="containsText" dxfId="3611" priority="2309" operator="containsText" text="Significant barriers to completion">
      <formula>NOT(ISERROR(SEARCH("Significant barriers to completion",L2)))</formula>
    </cfRule>
  </conditionalFormatting>
  <conditionalFormatting sqref="L2">
    <cfRule type="containsText" dxfId="3610" priority="2304" operator="containsText" text="Completed or fully on track">
      <formula>NOT(ISERROR(SEARCH("Completed or fully on track",L2)))</formula>
    </cfRule>
    <cfRule type="containsText" dxfId="3609" priority="2305" operator="containsText" text="On track with minor barriers to completion">
      <formula>NOT(ISERROR(SEARCH("On track with minor barriers to completion",L2)))</formula>
    </cfRule>
    <cfRule type="containsText" dxfId="3608" priority="2306" operator="containsText" text="Significant barriers to completion">
      <formula>NOT(ISERROR(SEARCH("Significant barriers to completion",L2)))</formula>
    </cfRule>
  </conditionalFormatting>
  <conditionalFormatting sqref="L34">
    <cfRule type="containsText" dxfId="3607" priority="2300" operator="containsText" text="Completed or fully on track">
      <formula>NOT(ISERROR(SEARCH("Completed or fully on track",L34)))</formula>
    </cfRule>
    <cfRule type="containsText" dxfId="3606" priority="2301" operator="containsText" text="Issues to overcome/expected to complete">
      <formula>NOT(ISERROR(SEARCH("Issues to overcome/expected to complete",L34)))</formula>
    </cfRule>
    <cfRule type="containsText" dxfId="3605" priority="2302" operator="containsText" text="Significant barriers to completion">
      <formula>NOT(ISERROR(SEARCH("Significant barriers to completion",L34)))</formula>
    </cfRule>
  </conditionalFormatting>
  <conditionalFormatting sqref="L13">
    <cfRule type="containsText" dxfId="3604" priority="2296" operator="containsText" text="Issues to overcome/expected to complete">
      <formula>NOT(ISERROR(SEARCH("Issues to overcome/expected to complete",L13)))</formula>
    </cfRule>
  </conditionalFormatting>
  <conditionalFormatting sqref="L13">
    <cfRule type="containsText" dxfId="3603" priority="2297" operator="containsText" text="Completed or fully on track">
      <formula>NOT(ISERROR(SEARCH("Completed or fully on track",L13)))</formula>
    </cfRule>
    <cfRule type="containsText" dxfId="3602" priority="2298" operator="containsText" text="On track with minor barriers to completion">
      <formula>NOT(ISERROR(SEARCH("On track with minor barriers to completion",L13)))</formula>
    </cfRule>
    <cfRule type="containsText" dxfId="3601" priority="2299" operator="containsText" text="Significant barriers to completion">
      <formula>NOT(ISERROR(SEARCH("Significant barriers to completion",L13)))</formula>
    </cfRule>
  </conditionalFormatting>
  <conditionalFormatting sqref="L37">
    <cfRule type="containsText" dxfId="3600" priority="2293" operator="containsText" text="Completed or fully on track">
      <formula>NOT(ISERROR(SEARCH("Completed or fully on track",L37)))</formula>
    </cfRule>
    <cfRule type="containsText" dxfId="3599" priority="2294" operator="containsText" text="Issues to overcome/expected to complete">
      <formula>NOT(ISERROR(SEARCH("Issues to overcome/expected to complete",L37)))</formula>
    </cfRule>
    <cfRule type="containsText" dxfId="3598" priority="2295" operator="containsText" text="Significant barriers to completion">
      <formula>NOT(ISERROR(SEARCH("Significant barriers to completion",L37)))</formula>
    </cfRule>
  </conditionalFormatting>
  <conditionalFormatting sqref="L31">
    <cfRule type="containsText" dxfId="3597" priority="2290" operator="containsText" text="Completed or fully on track">
      <formula>NOT(ISERROR(SEARCH("Completed or fully on track",L31)))</formula>
    </cfRule>
    <cfRule type="containsText" dxfId="3596" priority="2291" operator="containsText" text="Issues to overcome/expected to complete">
      <formula>NOT(ISERROR(SEARCH("Issues to overcome/expected to complete",L31)))</formula>
    </cfRule>
    <cfRule type="containsText" dxfId="3595" priority="2292" operator="containsText" text="Significant barriers to completion">
      <formula>NOT(ISERROR(SEARCH("Significant barriers to completion",L31)))</formula>
    </cfRule>
  </conditionalFormatting>
  <conditionalFormatting sqref="Z3">
    <cfRule type="containsText" dxfId="3594" priority="1978" operator="containsText" text="Issues to overcome/expected to complete">
      <formula>NOT(ISERROR(SEARCH("Issues to overcome/expected to complete",Z3)))</formula>
    </cfRule>
  </conditionalFormatting>
  <conditionalFormatting sqref="Z3">
    <cfRule type="containsText" dxfId="3593" priority="1979" operator="containsText" text="Completed or fully on track">
      <formula>NOT(ISERROR(SEARCH("Completed or fully on track",Z3)))</formula>
    </cfRule>
    <cfRule type="containsText" dxfId="3592" priority="1980" operator="containsText" text="On track with minor barriers to completion">
      <formula>NOT(ISERROR(SEARCH("On track with minor barriers to completion",Z3)))</formula>
    </cfRule>
    <cfRule type="containsText" dxfId="3591" priority="1981" operator="containsText" text="Significant barriers to completion">
      <formula>NOT(ISERROR(SEARCH("Significant barriers to completion",Z3)))</formula>
    </cfRule>
  </conditionalFormatting>
  <conditionalFormatting sqref="M2">
    <cfRule type="containsText" dxfId="3590" priority="2276" operator="containsText" text="Issues to overcome/expected to complete">
      <formula>NOT(ISERROR(SEARCH("Issues to overcome/expected to complete",M2)))</formula>
    </cfRule>
  </conditionalFormatting>
  <conditionalFormatting sqref="M3">
    <cfRule type="containsText" dxfId="3589" priority="2287" operator="containsText" text="Completed or fully on track">
      <formula>NOT(ISERROR(SEARCH("Completed or fully on track",M3)))</formula>
    </cfRule>
    <cfRule type="containsText" dxfId="3588" priority="2288" operator="containsText" text="On track with minor barriers to completion">
      <formula>NOT(ISERROR(SEARCH("On track with minor barriers to completion",M3)))</formula>
    </cfRule>
    <cfRule type="containsText" dxfId="3587" priority="2289" operator="containsText" text="Significant barriers to completion">
      <formula>NOT(ISERROR(SEARCH("Significant barriers to completion",M3)))</formula>
    </cfRule>
  </conditionalFormatting>
  <conditionalFormatting sqref="M3">
    <cfRule type="containsText" dxfId="3586" priority="2286" operator="containsText" text="Issues to overcome/expected to complete">
      <formula>NOT(ISERROR(SEARCH("Issues to overcome/expected to complete",M3)))</formula>
    </cfRule>
  </conditionalFormatting>
  <conditionalFormatting sqref="M32:M33">
    <cfRule type="containsText" dxfId="3585" priority="2283" operator="containsText" text="Completed or fully on track">
      <formula>NOT(ISERROR(SEARCH("Completed or fully on track",M32)))</formula>
    </cfRule>
    <cfRule type="containsText" dxfId="3584" priority="2284" operator="containsText" text="Issues to overcome/expected to complete">
      <formula>NOT(ISERROR(SEARCH("Issues to overcome/expected to complete",M32)))</formula>
    </cfRule>
    <cfRule type="containsText" dxfId="3583" priority="2285" operator="containsText" text="Significant barriers to completion">
      <formula>NOT(ISERROR(SEARCH("Significant barriers to completion",M32)))</formula>
    </cfRule>
  </conditionalFormatting>
  <conditionalFormatting sqref="M2">
    <cfRule type="containsText" dxfId="3582" priority="2280" operator="containsText" text="Completed or fully on track">
      <formula>NOT(ISERROR(SEARCH("Completed or fully on track",M2)))</formula>
    </cfRule>
    <cfRule type="containsText" dxfId="3581" priority="2281" operator="containsText" text="On track with minor barriers to completion">
      <formula>NOT(ISERROR(SEARCH("On track with minor barriers to completion",M2)))</formula>
    </cfRule>
    <cfRule type="containsText" dxfId="3580" priority="2282" operator="containsText" text="Significant barriers to completion">
      <formula>NOT(ISERROR(SEARCH("Significant barriers to completion",M2)))</formula>
    </cfRule>
  </conditionalFormatting>
  <conditionalFormatting sqref="M2">
    <cfRule type="containsText" dxfId="3579" priority="2277" operator="containsText" text="Completed or fully on track">
      <formula>NOT(ISERROR(SEARCH("Completed or fully on track",M2)))</formula>
    </cfRule>
    <cfRule type="containsText" dxfId="3578" priority="2278" operator="containsText" text="On track with minor barriers to completion">
      <formula>NOT(ISERROR(SEARCH("On track with minor barriers to completion",M2)))</formula>
    </cfRule>
    <cfRule type="containsText" dxfId="3577" priority="2279" operator="containsText" text="Significant barriers to completion">
      <formula>NOT(ISERROR(SEARCH("Significant barriers to completion",M2)))</formula>
    </cfRule>
  </conditionalFormatting>
  <conditionalFormatting sqref="M34">
    <cfRule type="containsText" dxfId="3576" priority="2273" operator="containsText" text="Completed or fully on track">
      <formula>NOT(ISERROR(SEARCH("Completed or fully on track",M34)))</formula>
    </cfRule>
    <cfRule type="containsText" dxfId="3575" priority="2274" operator="containsText" text="Issues to overcome/expected to complete">
      <formula>NOT(ISERROR(SEARCH("Issues to overcome/expected to complete",M34)))</formula>
    </cfRule>
    <cfRule type="containsText" dxfId="3574" priority="2275" operator="containsText" text="Significant barriers to completion">
      <formula>NOT(ISERROR(SEARCH("Significant barriers to completion",M34)))</formula>
    </cfRule>
  </conditionalFormatting>
  <conditionalFormatting sqref="M13">
    <cfRule type="containsText" dxfId="3573" priority="2269" operator="containsText" text="Issues to overcome/expected to complete">
      <formula>NOT(ISERROR(SEARCH("Issues to overcome/expected to complete",M13)))</formula>
    </cfRule>
  </conditionalFormatting>
  <conditionalFormatting sqref="M13">
    <cfRule type="containsText" dxfId="3572" priority="2270" operator="containsText" text="Completed or fully on track">
      <formula>NOT(ISERROR(SEARCH("Completed or fully on track",M13)))</formula>
    </cfRule>
    <cfRule type="containsText" dxfId="3571" priority="2271" operator="containsText" text="On track with minor barriers to completion">
      <formula>NOT(ISERROR(SEARCH("On track with minor barriers to completion",M13)))</formula>
    </cfRule>
    <cfRule type="containsText" dxfId="3570" priority="2272" operator="containsText" text="Significant barriers to completion">
      <formula>NOT(ISERROR(SEARCH("Significant barriers to completion",M13)))</formula>
    </cfRule>
  </conditionalFormatting>
  <conditionalFormatting sqref="M37">
    <cfRule type="containsText" dxfId="3569" priority="2266" operator="containsText" text="Completed or fully on track">
      <formula>NOT(ISERROR(SEARCH("Completed or fully on track",M37)))</formula>
    </cfRule>
    <cfRule type="containsText" dxfId="3568" priority="2267" operator="containsText" text="Issues to overcome/expected to complete">
      <formula>NOT(ISERROR(SEARCH("Issues to overcome/expected to complete",M37)))</formula>
    </cfRule>
    <cfRule type="containsText" dxfId="3567" priority="2268" operator="containsText" text="Significant barriers to completion">
      <formula>NOT(ISERROR(SEARCH("Significant barriers to completion",M37)))</formula>
    </cfRule>
  </conditionalFormatting>
  <conditionalFormatting sqref="M31">
    <cfRule type="containsText" dxfId="3566" priority="2263" operator="containsText" text="Completed or fully on track">
      <formula>NOT(ISERROR(SEARCH("Completed or fully on track",M31)))</formula>
    </cfRule>
    <cfRule type="containsText" dxfId="3565" priority="2264" operator="containsText" text="Issues to overcome/expected to complete">
      <formula>NOT(ISERROR(SEARCH("Issues to overcome/expected to complete",M31)))</formula>
    </cfRule>
    <cfRule type="containsText" dxfId="3564" priority="2265" operator="containsText" text="Significant barriers to completion">
      <formula>NOT(ISERROR(SEARCH("Significant barriers to completion",M31)))</formula>
    </cfRule>
  </conditionalFormatting>
  <conditionalFormatting sqref="AA3">
    <cfRule type="containsText" dxfId="3563" priority="1951" operator="containsText" text="Issues to overcome/expected to complete">
      <formula>NOT(ISERROR(SEARCH("Issues to overcome/expected to complete",AA3)))</formula>
    </cfRule>
  </conditionalFormatting>
  <conditionalFormatting sqref="AA3">
    <cfRule type="containsText" dxfId="3562" priority="1952" operator="containsText" text="Completed or fully on track">
      <formula>NOT(ISERROR(SEARCH("Completed or fully on track",AA3)))</formula>
    </cfRule>
    <cfRule type="containsText" dxfId="3561" priority="1953" operator="containsText" text="On track with minor barriers to completion">
      <formula>NOT(ISERROR(SEARCH("On track with minor barriers to completion",AA3)))</formula>
    </cfRule>
    <cfRule type="containsText" dxfId="3560" priority="1954" operator="containsText" text="Significant barriers to completion">
      <formula>NOT(ISERROR(SEARCH("Significant barriers to completion",AA3)))</formula>
    </cfRule>
  </conditionalFormatting>
  <conditionalFormatting sqref="N2">
    <cfRule type="containsText" dxfId="3559" priority="2249" operator="containsText" text="Issues to overcome/expected to complete">
      <formula>NOT(ISERROR(SEARCH("Issues to overcome/expected to complete",N2)))</formula>
    </cfRule>
  </conditionalFormatting>
  <conditionalFormatting sqref="N3">
    <cfRule type="containsText" dxfId="3558" priority="2260" operator="containsText" text="Completed or fully on track">
      <formula>NOT(ISERROR(SEARCH("Completed or fully on track",N3)))</formula>
    </cfRule>
    <cfRule type="containsText" dxfId="3557" priority="2261" operator="containsText" text="On track with minor barriers to completion">
      <formula>NOT(ISERROR(SEARCH("On track with minor barriers to completion",N3)))</formula>
    </cfRule>
    <cfRule type="containsText" dxfId="3556" priority="2262" operator="containsText" text="Significant barriers to completion">
      <formula>NOT(ISERROR(SEARCH("Significant barriers to completion",N3)))</formula>
    </cfRule>
  </conditionalFormatting>
  <conditionalFormatting sqref="N3">
    <cfRule type="containsText" dxfId="3555" priority="2259" operator="containsText" text="Issues to overcome/expected to complete">
      <formula>NOT(ISERROR(SEARCH("Issues to overcome/expected to complete",N3)))</formula>
    </cfRule>
  </conditionalFormatting>
  <conditionalFormatting sqref="N32:N33">
    <cfRule type="containsText" dxfId="3554" priority="2256" operator="containsText" text="Completed or fully on track">
      <formula>NOT(ISERROR(SEARCH("Completed or fully on track",N32)))</formula>
    </cfRule>
    <cfRule type="containsText" dxfId="3553" priority="2257" operator="containsText" text="Issues to overcome/expected to complete">
      <formula>NOT(ISERROR(SEARCH("Issues to overcome/expected to complete",N32)))</formula>
    </cfRule>
    <cfRule type="containsText" dxfId="3552" priority="2258" operator="containsText" text="Significant barriers to completion">
      <formula>NOT(ISERROR(SEARCH("Significant barriers to completion",N32)))</formula>
    </cfRule>
  </conditionalFormatting>
  <conditionalFormatting sqref="N2">
    <cfRule type="containsText" dxfId="3551" priority="2253" operator="containsText" text="Completed or fully on track">
      <formula>NOT(ISERROR(SEARCH("Completed or fully on track",N2)))</formula>
    </cfRule>
    <cfRule type="containsText" dxfId="3550" priority="2254" operator="containsText" text="On track with minor barriers to completion">
      <formula>NOT(ISERROR(SEARCH("On track with minor barriers to completion",N2)))</formula>
    </cfRule>
    <cfRule type="containsText" dxfId="3549" priority="2255" operator="containsText" text="Significant barriers to completion">
      <formula>NOT(ISERROR(SEARCH("Significant barriers to completion",N2)))</formula>
    </cfRule>
  </conditionalFormatting>
  <conditionalFormatting sqref="N2">
    <cfRule type="containsText" dxfId="3548" priority="2250" operator="containsText" text="Completed or fully on track">
      <formula>NOT(ISERROR(SEARCH("Completed or fully on track",N2)))</formula>
    </cfRule>
    <cfRule type="containsText" dxfId="3547" priority="2251" operator="containsText" text="On track with minor barriers to completion">
      <formula>NOT(ISERROR(SEARCH("On track with minor barriers to completion",N2)))</formula>
    </cfRule>
    <cfRule type="containsText" dxfId="3546" priority="2252" operator="containsText" text="Significant barriers to completion">
      <formula>NOT(ISERROR(SEARCH("Significant barriers to completion",N2)))</formula>
    </cfRule>
  </conditionalFormatting>
  <conditionalFormatting sqref="N34">
    <cfRule type="containsText" dxfId="3545" priority="2246" operator="containsText" text="Completed or fully on track">
      <formula>NOT(ISERROR(SEARCH("Completed or fully on track",N34)))</formula>
    </cfRule>
    <cfRule type="containsText" dxfId="3544" priority="2247" operator="containsText" text="Issues to overcome/expected to complete">
      <formula>NOT(ISERROR(SEARCH("Issues to overcome/expected to complete",N34)))</formula>
    </cfRule>
    <cfRule type="containsText" dxfId="3543" priority="2248" operator="containsText" text="Significant barriers to completion">
      <formula>NOT(ISERROR(SEARCH("Significant barriers to completion",N34)))</formula>
    </cfRule>
  </conditionalFormatting>
  <conditionalFormatting sqref="N37">
    <cfRule type="containsText" dxfId="3542" priority="2243" operator="containsText" text="Completed or fully on track">
      <formula>NOT(ISERROR(SEARCH("Completed or fully on track",N37)))</formula>
    </cfRule>
    <cfRule type="containsText" dxfId="3541" priority="2244" operator="containsText" text="Issues to overcome/expected to complete">
      <formula>NOT(ISERROR(SEARCH("Issues to overcome/expected to complete",N37)))</formula>
    </cfRule>
    <cfRule type="containsText" dxfId="3540" priority="2245" operator="containsText" text="Significant barriers to completion">
      <formula>NOT(ISERROR(SEARCH("Significant barriers to completion",N37)))</formula>
    </cfRule>
  </conditionalFormatting>
  <conditionalFormatting sqref="N31">
    <cfRule type="containsText" dxfId="3539" priority="2240" operator="containsText" text="Completed or fully on track">
      <formula>NOT(ISERROR(SEARCH("Completed or fully on track",N31)))</formula>
    </cfRule>
    <cfRule type="containsText" dxfId="3538" priority="2241" operator="containsText" text="Issues to overcome/expected to complete">
      <formula>NOT(ISERROR(SEARCH("Issues to overcome/expected to complete",N31)))</formula>
    </cfRule>
    <cfRule type="containsText" dxfId="3537" priority="2242" operator="containsText" text="Significant barriers to completion">
      <formula>NOT(ISERROR(SEARCH("Significant barriers to completion",N31)))</formula>
    </cfRule>
  </conditionalFormatting>
  <conditionalFormatting sqref="P2">
    <cfRule type="containsText" dxfId="3536" priority="2226" operator="containsText" text="Issues to overcome/expected to complete">
      <formula>NOT(ISERROR(SEARCH("Issues to overcome/expected to complete",P2)))</formula>
    </cfRule>
  </conditionalFormatting>
  <conditionalFormatting sqref="P3">
    <cfRule type="containsText" dxfId="3535" priority="2237" operator="containsText" text="Completed or fully on track">
      <formula>NOT(ISERROR(SEARCH("Completed or fully on track",P3)))</formula>
    </cfRule>
    <cfRule type="containsText" dxfId="3534" priority="2238" operator="containsText" text="On track with minor barriers to completion">
      <formula>NOT(ISERROR(SEARCH("On track with minor barriers to completion",P3)))</formula>
    </cfRule>
    <cfRule type="containsText" dxfId="3533" priority="2239" operator="containsText" text="Significant barriers to completion">
      <formula>NOT(ISERROR(SEARCH("Significant barriers to completion",P3)))</formula>
    </cfRule>
  </conditionalFormatting>
  <conditionalFormatting sqref="P3">
    <cfRule type="containsText" dxfId="3532" priority="2236" operator="containsText" text="Issues to overcome/expected to complete">
      <formula>NOT(ISERROR(SEARCH("Issues to overcome/expected to complete",P3)))</formula>
    </cfRule>
  </conditionalFormatting>
  <conditionalFormatting sqref="P32:P33">
    <cfRule type="containsText" dxfId="3531" priority="2233" operator="containsText" text="Completed or fully on track">
      <formula>NOT(ISERROR(SEARCH("Completed or fully on track",P32)))</formula>
    </cfRule>
    <cfRule type="containsText" dxfId="3530" priority="2234" operator="containsText" text="Issues to overcome/expected to complete">
      <formula>NOT(ISERROR(SEARCH("Issues to overcome/expected to complete",P32)))</formula>
    </cfRule>
    <cfRule type="containsText" dxfId="3529" priority="2235" operator="containsText" text="Significant barriers to completion">
      <formula>NOT(ISERROR(SEARCH("Significant barriers to completion",P32)))</formula>
    </cfRule>
  </conditionalFormatting>
  <conditionalFormatting sqref="P2">
    <cfRule type="containsText" dxfId="3528" priority="2230" operator="containsText" text="Completed or fully on track">
      <formula>NOT(ISERROR(SEARCH("Completed or fully on track",P2)))</formula>
    </cfRule>
    <cfRule type="containsText" dxfId="3527" priority="2231" operator="containsText" text="On track with minor barriers to completion">
      <formula>NOT(ISERROR(SEARCH("On track with minor barriers to completion",P2)))</formula>
    </cfRule>
    <cfRule type="containsText" dxfId="3526" priority="2232" operator="containsText" text="Significant barriers to completion">
      <formula>NOT(ISERROR(SEARCH("Significant barriers to completion",P2)))</formula>
    </cfRule>
  </conditionalFormatting>
  <conditionalFormatting sqref="P2">
    <cfRule type="containsText" dxfId="3525" priority="2227" operator="containsText" text="Completed or fully on track">
      <formula>NOT(ISERROR(SEARCH("Completed or fully on track",P2)))</formula>
    </cfRule>
    <cfRule type="containsText" dxfId="3524" priority="2228" operator="containsText" text="On track with minor barriers to completion">
      <formula>NOT(ISERROR(SEARCH("On track with minor barriers to completion",P2)))</formula>
    </cfRule>
    <cfRule type="containsText" dxfId="3523" priority="2229" operator="containsText" text="Significant barriers to completion">
      <formula>NOT(ISERROR(SEARCH("Significant barriers to completion",P2)))</formula>
    </cfRule>
  </conditionalFormatting>
  <conditionalFormatting sqref="P34">
    <cfRule type="containsText" dxfId="3522" priority="2223" operator="containsText" text="Completed or fully on track">
      <formula>NOT(ISERROR(SEARCH("Completed or fully on track",P34)))</formula>
    </cfRule>
    <cfRule type="containsText" dxfId="3521" priority="2224" operator="containsText" text="Issues to overcome/expected to complete">
      <formula>NOT(ISERROR(SEARCH("Issues to overcome/expected to complete",P34)))</formula>
    </cfRule>
    <cfRule type="containsText" dxfId="3520" priority="2225" operator="containsText" text="Significant barriers to completion">
      <formula>NOT(ISERROR(SEARCH("Significant barriers to completion",P34)))</formula>
    </cfRule>
  </conditionalFormatting>
  <conditionalFormatting sqref="P13">
    <cfRule type="containsText" dxfId="3519" priority="2219" operator="containsText" text="Issues to overcome/expected to complete">
      <formula>NOT(ISERROR(SEARCH("Issues to overcome/expected to complete",P13)))</formula>
    </cfRule>
  </conditionalFormatting>
  <conditionalFormatting sqref="P13">
    <cfRule type="containsText" dxfId="3518" priority="2220" operator="containsText" text="Completed or fully on track">
      <formula>NOT(ISERROR(SEARCH("Completed or fully on track",P13)))</formula>
    </cfRule>
    <cfRule type="containsText" dxfId="3517" priority="2221" operator="containsText" text="On track with minor barriers to completion">
      <formula>NOT(ISERROR(SEARCH("On track with minor barriers to completion",P13)))</formula>
    </cfRule>
    <cfRule type="containsText" dxfId="3516" priority="2222" operator="containsText" text="Significant barriers to completion">
      <formula>NOT(ISERROR(SEARCH("Significant barriers to completion",P13)))</formula>
    </cfRule>
  </conditionalFormatting>
  <conditionalFormatting sqref="P37">
    <cfRule type="containsText" dxfId="3515" priority="2216" operator="containsText" text="Completed or fully on track">
      <formula>NOT(ISERROR(SEARCH("Completed or fully on track",P37)))</formula>
    </cfRule>
    <cfRule type="containsText" dxfId="3514" priority="2217" operator="containsText" text="Issues to overcome/expected to complete">
      <formula>NOT(ISERROR(SEARCH("Issues to overcome/expected to complete",P37)))</formula>
    </cfRule>
    <cfRule type="containsText" dxfId="3513" priority="2218" operator="containsText" text="Significant barriers to completion">
      <formula>NOT(ISERROR(SEARCH("Significant barriers to completion",P37)))</formula>
    </cfRule>
  </conditionalFormatting>
  <conditionalFormatting sqref="P31">
    <cfRule type="containsText" dxfId="3512" priority="2213" operator="containsText" text="Completed or fully on track">
      <formula>NOT(ISERROR(SEARCH("Completed or fully on track",P31)))</formula>
    </cfRule>
    <cfRule type="containsText" dxfId="3511" priority="2214" operator="containsText" text="Issues to overcome/expected to complete">
      <formula>NOT(ISERROR(SEARCH("Issues to overcome/expected to complete",P31)))</formula>
    </cfRule>
    <cfRule type="containsText" dxfId="3510" priority="2215" operator="containsText" text="Significant barriers to completion">
      <formula>NOT(ISERROR(SEARCH("Significant barriers to completion",P31)))</formula>
    </cfRule>
  </conditionalFormatting>
  <conditionalFormatting sqref="Q2">
    <cfRule type="containsText" dxfId="3509" priority="2199" operator="containsText" text="Issues to overcome/expected to complete">
      <formula>NOT(ISERROR(SEARCH("Issues to overcome/expected to complete",Q2)))</formula>
    </cfRule>
  </conditionalFormatting>
  <conditionalFormatting sqref="Q3">
    <cfRule type="containsText" dxfId="3508" priority="2210" operator="containsText" text="Completed or fully on track">
      <formula>NOT(ISERROR(SEARCH("Completed or fully on track",Q3)))</formula>
    </cfRule>
    <cfRule type="containsText" dxfId="3507" priority="2211" operator="containsText" text="On track with minor barriers to completion">
      <formula>NOT(ISERROR(SEARCH("On track with minor barriers to completion",Q3)))</formula>
    </cfRule>
    <cfRule type="containsText" dxfId="3506" priority="2212" operator="containsText" text="Significant barriers to completion">
      <formula>NOT(ISERROR(SEARCH("Significant barriers to completion",Q3)))</formula>
    </cfRule>
  </conditionalFormatting>
  <conditionalFormatting sqref="Q3">
    <cfRule type="containsText" dxfId="3505" priority="2209" operator="containsText" text="Issues to overcome/expected to complete">
      <formula>NOT(ISERROR(SEARCH("Issues to overcome/expected to complete",Q3)))</formula>
    </cfRule>
  </conditionalFormatting>
  <conditionalFormatting sqref="Q32:Q33">
    <cfRule type="containsText" dxfId="3504" priority="2206" operator="containsText" text="Completed or fully on track">
      <formula>NOT(ISERROR(SEARCH("Completed or fully on track",Q32)))</formula>
    </cfRule>
    <cfRule type="containsText" dxfId="3503" priority="2207" operator="containsText" text="Issues to overcome/expected to complete">
      <formula>NOT(ISERROR(SEARCH("Issues to overcome/expected to complete",Q32)))</formula>
    </cfRule>
    <cfRule type="containsText" dxfId="3502" priority="2208" operator="containsText" text="Significant barriers to completion">
      <formula>NOT(ISERROR(SEARCH("Significant barriers to completion",Q32)))</formula>
    </cfRule>
  </conditionalFormatting>
  <conditionalFormatting sqref="Q2">
    <cfRule type="containsText" dxfId="3501" priority="2203" operator="containsText" text="Completed or fully on track">
      <formula>NOT(ISERROR(SEARCH("Completed or fully on track",Q2)))</formula>
    </cfRule>
    <cfRule type="containsText" dxfId="3500" priority="2204" operator="containsText" text="On track with minor barriers to completion">
      <formula>NOT(ISERROR(SEARCH("On track with minor barriers to completion",Q2)))</formula>
    </cfRule>
    <cfRule type="containsText" dxfId="3499" priority="2205" operator="containsText" text="Significant barriers to completion">
      <formula>NOT(ISERROR(SEARCH("Significant barriers to completion",Q2)))</formula>
    </cfRule>
  </conditionalFormatting>
  <conditionalFormatting sqref="Q2">
    <cfRule type="containsText" dxfId="3498" priority="2200" operator="containsText" text="Completed or fully on track">
      <formula>NOT(ISERROR(SEARCH("Completed or fully on track",Q2)))</formula>
    </cfRule>
    <cfRule type="containsText" dxfId="3497" priority="2201" operator="containsText" text="On track with minor barriers to completion">
      <formula>NOT(ISERROR(SEARCH("On track with minor barriers to completion",Q2)))</formula>
    </cfRule>
    <cfRule type="containsText" dxfId="3496" priority="2202" operator="containsText" text="Significant barriers to completion">
      <formula>NOT(ISERROR(SEARCH("Significant barriers to completion",Q2)))</formula>
    </cfRule>
  </conditionalFormatting>
  <conditionalFormatting sqref="Q34">
    <cfRule type="containsText" dxfId="3495" priority="2196" operator="containsText" text="Completed or fully on track">
      <formula>NOT(ISERROR(SEARCH("Completed or fully on track",Q34)))</formula>
    </cfRule>
    <cfRule type="containsText" dxfId="3494" priority="2197" operator="containsText" text="Issues to overcome/expected to complete">
      <formula>NOT(ISERROR(SEARCH("Issues to overcome/expected to complete",Q34)))</formula>
    </cfRule>
    <cfRule type="containsText" dxfId="3493" priority="2198" operator="containsText" text="Significant barriers to completion">
      <formula>NOT(ISERROR(SEARCH("Significant barriers to completion",Q34)))</formula>
    </cfRule>
  </conditionalFormatting>
  <conditionalFormatting sqref="Q13">
    <cfRule type="containsText" dxfId="3492" priority="2192" operator="containsText" text="Issues to overcome/expected to complete">
      <formula>NOT(ISERROR(SEARCH("Issues to overcome/expected to complete",Q13)))</formula>
    </cfRule>
  </conditionalFormatting>
  <conditionalFormatting sqref="Q13">
    <cfRule type="containsText" dxfId="3491" priority="2193" operator="containsText" text="Completed or fully on track">
      <formula>NOT(ISERROR(SEARCH("Completed or fully on track",Q13)))</formula>
    </cfRule>
    <cfRule type="containsText" dxfId="3490" priority="2194" operator="containsText" text="On track with minor barriers to completion">
      <formula>NOT(ISERROR(SEARCH("On track with minor barriers to completion",Q13)))</formula>
    </cfRule>
    <cfRule type="containsText" dxfId="3489" priority="2195" operator="containsText" text="Significant barriers to completion">
      <formula>NOT(ISERROR(SEARCH("Significant barriers to completion",Q13)))</formula>
    </cfRule>
  </conditionalFormatting>
  <conditionalFormatting sqref="Q37">
    <cfRule type="containsText" dxfId="3488" priority="2189" operator="containsText" text="Completed or fully on track">
      <formula>NOT(ISERROR(SEARCH("Completed or fully on track",Q37)))</formula>
    </cfRule>
    <cfRule type="containsText" dxfId="3487" priority="2190" operator="containsText" text="Issues to overcome/expected to complete">
      <formula>NOT(ISERROR(SEARCH("Issues to overcome/expected to complete",Q37)))</formula>
    </cfRule>
    <cfRule type="containsText" dxfId="3486" priority="2191" operator="containsText" text="Significant barriers to completion">
      <formula>NOT(ISERROR(SEARCH("Significant barriers to completion",Q37)))</formula>
    </cfRule>
  </conditionalFormatting>
  <conditionalFormatting sqref="Q31">
    <cfRule type="containsText" dxfId="3485" priority="2186" operator="containsText" text="Completed or fully on track">
      <formula>NOT(ISERROR(SEARCH("Completed or fully on track",Q31)))</formula>
    </cfRule>
    <cfRule type="containsText" dxfId="3484" priority="2187" operator="containsText" text="Issues to overcome/expected to complete">
      <formula>NOT(ISERROR(SEARCH("Issues to overcome/expected to complete",Q31)))</formula>
    </cfRule>
    <cfRule type="containsText" dxfId="3483" priority="2188" operator="containsText" text="Significant barriers to completion">
      <formula>NOT(ISERROR(SEARCH("Significant barriers to completion",Q31)))</formula>
    </cfRule>
  </conditionalFormatting>
  <conditionalFormatting sqref="R3">
    <cfRule type="containsText" dxfId="3482" priority="2183" operator="containsText" text="Completed or fully on track">
      <formula>NOT(ISERROR(SEARCH("Completed or fully on track",R3)))</formula>
    </cfRule>
    <cfRule type="containsText" dxfId="3481" priority="2184" operator="containsText" text="On track with minor barriers to completion">
      <formula>NOT(ISERROR(SEARCH("On track with minor barriers to completion",R3)))</formula>
    </cfRule>
    <cfRule type="containsText" dxfId="3480" priority="2185" operator="containsText" text="Significant barriers to completion">
      <formula>NOT(ISERROR(SEARCH("Significant barriers to completion",R3)))</formula>
    </cfRule>
  </conditionalFormatting>
  <conditionalFormatting sqref="R3">
    <cfRule type="containsText" dxfId="3479" priority="2182" operator="containsText" text="Issues to overcome/expected to complete">
      <formula>NOT(ISERROR(SEARCH("Issues to overcome/expected to complete",R3)))</formula>
    </cfRule>
  </conditionalFormatting>
  <conditionalFormatting sqref="R32:R33">
    <cfRule type="containsText" dxfId="3478" priority="2179" operator="containsText" text="Completed or fully on track">
      <formula>NOT(ISERROR(SEARCH("Completed or fully on track",R32)))</formula>
    </cfRule>
    <cfRule type="containsText" dxfId="3477" priority="2180" operator="containsText" text="Issues to overcome/expected to complete">
      <formula>NOT(ISERROR(SEARCH("Issues to overcome/expected to complete",R32)))</formula>
    </cfRule>
    <cfRule type="containsText" dxfId="3476" priority="2181" operator="containsText" text="Significant barriers to completion">
      <formula>NOT(ISERROR(SEARCH("Significant barriers to completion",R32)))</formula>
    </cfRule>
  </conditionalFormatting>
  <conditionalFormatting sqref="R34">
    <cfRule type="containsText" dxfId="3475" priority="2169" operator="containsText" text="Completed or fully on track">
      <formula>NOT(ISERROR(SEARCH("Completed or fully on track",R34)))</formula>
    </cfRule>
    <cfRule type="containsText" dxfId="3474" priority="2170" operator="containsText" text="Issues to overcome/expected to complete">
      <formula>NOT(ISERROR(SEARCH("Issues to overcome/expected to complete",R34)))</formula>
    </cfRule>
    <cfRule type="containsText" dxfId="3473" priority="2171" operator="containsText" text="Significant barriers to completion">
      <formula>NOT(ISERROR(SEARCH("Significant barriers to completion",R34)))</formula>
    </cfRule>
  </conditionalFormatting>
  <conditionalFormatting sqref="R37">
    <cfRule type="containsText" dxfId="3472" priority="2166" operator="containsText" text="Completed or fully on track">
      <formula>NOT(ISERROR(SEARCH("Completed or fully on track",R37)))</formula>
    </cfRule>
    <cfRule type="containsText" dxfId="3471" priority="2167" operator="containsText" text="Issues to overcome/expected to complete">
      <formula>NOT(ISERROR(SEARCH("Issues to overcome/expected to complete",R37)))</formula>
    </cfRule>
    <cfRule type="containsText" dxfId="3470" priority="2168" operator="containsText" text="Significant barriers to completion">
      <formula>NOT(ISERROR(SEARCH("Significant barriers to completion",R37)))</formula>
    </cfRule>
  </conditionalFormatting>
  <conditionalFormatting sqref="R31">
    <cfRule type="containsText" dxfId="3469" priority="2163" operator="containsText" text="Completed or fully on track">
      <formula>NOT(ISERROR(SEARCH("Completed or fully on track",R31)))</formula>
    </cfRule>
    <cfRule type="containsText" dxfId="3468" priority="2164" operator="containsText" text="Issues to overcome/expected to complete">
      <formula>NOT(ISERROR(SEARCH("Issues to overcome/expected to complete",R31)))</formula>
    </cfRule>
    <cfRule type="containsText" dxfId="3467" priority="2165" operator="containsText" text="Significant barriers to completion">
      <formula>NOT(ISERROR(SEARCH("Significant barriers to completion",R31)))</formula>
    </cfRule>
  </conditionalFormatting>
  <conditionalFormatting sqref="S32:S33">
    <cfRule type="containsText" dxfId="3466" priority="2156" operator="containsText" text="Completed or fully on track">
      <formula>NOT(ISERROR(SEARCH("Completed or fully on track",S32)))</formula>
    </cfRule>
    <cfRule type="containsText" dxfId="3465" priority="2157" operator="containsText" text="Issues to overcome/expected to complete">
      <formula>NOT(ISERROR(SEARCH("Issues to overcome/expected to complete",S32)))</formula>
    </cfRule>
    <cfRule type="containsText" dxfId="3464" priority="2158" operator="containsText" text="Significant barriers to completion">
      <formula>NOT(ISERROR(SEARCH("Significant barriers to completion",S32)))</formula>
    </cfRule>
  </conditionalFormatting>
  <conditionalFormatting sqref="S34">
    <cfRule type="containsText" dxfId="3463" priority="2146" operator="containsText" text="Completed or fully on track">
      <formula>NOT(ISERROR(SEARCH("Completed or fully on track",S34)))</formula>
    </cfRule>
    <cfRule type="containsText" dxfId="3462" priority="2147" operator="containsText" text="Issues to overcome/expected to complete">
      <formula>NOT(ISERROR(SEARCH("Issues to overcome/expected to complete",S34)))</formula>
    </cfRule>
    <cfRule type="containsText" dxfId="3461" priority="2148" operator="containsText" text="Significant barriers to completion">
      <formula>NOT(ISERROR(SEARCH("Significant barriers to completion",S34)))</formula>
    </cfRule>
  </conditionalFormatting>
  <conditionalFormatting sqref="S13">
    <cfRule type="containsText" dxfId="3460" priority="2142" operator="containsText" text="Issues to overcome/expected to complete">
      <formula>NOT(ISERROR(SEARCH("Issues to overcome/expected to complete",S13)))</formula>
    </cfRule>
  </conditionalFormatting>
  <conditionalFormatting sqref="S13">
    <cfRule type="containsText" dxfId="3459" priority="2143" operator="containsText" text="Completed or fully on track">
      <formula>NOT(ISERROR(SEARCH("Completed or fully on track",S13)))</formula>
    </cfRule>
    <cfRule type="containsText" dxfId="3458" priority="2144" operator="containsText" text="On track with minor barriers to completion">
      <formula>NOT(ISERROR(SEARCH("On track with minor barriers to completion",S13)))</formula>
    </cfRule>
    <cfRule type="containsText" dxfId="3457" priority="2145" operator="containsText" text="Significant barriers to completion">
      <formula>NOT(ISERROR(SEARCH("Significant barriers to completion",S13)))</formula>
    </cfRule>
  </conditionalFormatting>
  <conditionalFormatting sqref="S37">
    <cfRule type="containsText" dxfId="3456" priority="2139" operator="containsText" text="Completed or fully on track">
      <formula>NOT(ISERROR(SEARCH("Completed or fully on track",S37)))</formula>
    </cfRule>
    <cfRule type="containsText" dxfId="3455" priority="2140" operator="containsText" text="Issues to overcome/expected to complete">
      <formula>NOT(ISERROR(SEARCH("Issues to overcome/expected to complete",S37)))</formula>
    </cfRule>
    <cfRule type="containsText" dxfId="3454" priority="2141" operator="containsText" text="Significant barriers to completion">
      <formula>NOT(ISERROR(SEARCH("Significant barriers to completion",S37)))</formula>
    </cfRule>
  </conditionalFormatting>
  <conditionalFormatting sqref="S31">
    <cfRule type="containsText" dxfId="3453" priority="2136" operator="containsText" text="Completed or fully on track">
      <formula>NOT(ISERROR(SEARCH("Completed or fully on track",S31)))</formula>
    </cfRule>
    <cfRule type="containsText" dxfId="3452" priority="2137" operator="containsText" text="Issues to overcome/expected to complete">
      <formula>NOT(ISERROR(SEARCH("Issues to overcome/expected to complete",S31)))</formula>
    </cfRule>
    <cfRule type="containsText" dxfId="3451" priority="2138" operator="containsText" text="Significant barriers to completion">
      <formula>NOT(ISERROR(SEARCH("Significant barriers to completion",S31)))</formula>
    </cfRule>
  </conditionalFormatting>
  <conditionalFormatting sqref="D35">
    <cfRule type="containsText" dxfId="3450" priority="1826" operator="containsText" text="Issues to overcome/expected to complete">
      <formula>NOT(ISERROR(SEARCH("Issues to overcome/expected to complete",D35)))</formula>
    </cfRule>
  </conditionalFormatting>
  <conditionalFormatting sqref="D35">
    <cfRule type="containsText" dxfId="3449" priority="1830" operator="containsText" text="Completed or fully on track">
      <formula>NOT(ISERROR(SEARCH("Completed or fully on track",D35)))</formula>
    </cfRule>
    <cfRule type="containsText" dxfId="3448" priority="1831" operator="containsText" text="On track with minor barriers to completion">
      <formula>NOT(ISERROR(SEARCH("On track with minor barriers to completion",D35)))</formula>
    </cfRule>
    <cfRule type="containsText" dxfId="3447" priority="1832" operator="containsText" text="Significant barriers to completion">
      <formula>NOT(ISERROR(SEARCH("Significant barriers to completion",D35)))</formula>
    </cfRule>
  </conditionalFormatting>
  <conditionalFormatting sqref="D35">
    <cfRule type="containsText" dxfId="3446" priority="1827" operator="containsText" text="Completed or fully on track">
      <formula>NOT(ISERROR(SEARCH("Completed or fully on track",D35)))</formula>
    </cfRule>
    <cfRule type="containsText" dxfId="3445" priority="1828" operator="containsText" text="On track with minor barriers to completion">
      <formula>NOT(ISERROR(SEARCH("On track with minor barriers to completion",D35)))</formula>
    </cfRule>
    <cfRule type="containsText" dxfId="3444" priority="1829" operator="containsText" text="Significant barriers to completion">
      <formula>NOT(ISERROR(SEARCH("Significant barriers to completion",D35)))</formula>
    </cfRule>
  </conditionalFormatting>
  <conditionalFormatting sqref="T2">
    <cfRule type="containsText" dxfId="3443" priority="2122" operator="containsText" text="Issues to overcome/expected to complete">
      <formula>NOT(ISERROR(SEARCH("Issues to overcome/expected to complete",T2)))</formula>
    </cfRule>
  </conditionalFormatting>
  <conditionalFormatting sqref="T32:T33">
    <cfRule type="containsText" dxfId="3442" priority="2129" operator="containsText" text="Completed or fully on track">
      <formula>NOT(ISERROR(SEARCH("Completed or fully on track",T32)))</formula>
    </cfRule>
    <cfRule type="containsText" dxfId="3441" priority="2130" operator="containsText" text="Issues to overcome/expected to complete">
      <formula>NOT(ISERROR(SEARCH("Issues to overcome/expected to complete",T32)))</formula>
    </cfRule>
    <cfRule type="containsText" dxfId="3440" priority="2131" operator="containsText" text="Significant barriers to completion">
      <formula>NOT(ISERROR(SEARCH("Significant barriers to completion",T32)))</formula>
    </cfRule>
  </conditionalFormatting>
  <conditionalFormatting sqref="T2">
    <cfRule type="containsText" dxfId="3439" priority="2126" operator="containsText" text="Completed or fully on track">
      <formula>NOT(ISERROR(SEARCH("Completed or fully on track",T2)))</formula>
    </cfRule>
    <cfRule type="containsText" dxfId="3438" priority="2127" operator="containsText" text="On track with minor barriers to completion">
      <formula>NOT(ISERROR(SEARCH("On track with minor barriers to completion",T2)))</formula>
    </cfRule>
    <cfRule type="containsText" dxfId="3437" priority="2128" operator="containsText" text="Significant barriers to completion">
      <formula>NOT(ISERROR(SEARCH("Significant barriers to completion",T2)))</formula>
    </cfRule>
  </conditionalFormatting>
  <conditionalFormatting sqref="T2">
    <cfRule type="containsText" dxfId="3436" priority="2123" operator="containsText" text="Completed or fully on track">
      <formula>NOT(ISERROR(SEARCH("Completed or fully on track",T2)))</formula>
    </cfRule>
    <cfRule type="containsText" dxfId="3435" priority="2124" operator="containsText" text="On track with minor barriers to completion">
      <formula>NOT(ISERROR(SEARCH("On track with minor barriers to completion",T2)))</formula>
    </cfRule>
    <cfRule type="containsText" dxfId="3434" priority="2125" operator="containsText" text="Significant barriers to completion">
      <formula>NOT(ISERROR(SEARCH("Significant barriers to completion",T2)))</formula>
    </cfRule>
  </conditionalFormatting>
  <conditionalFormatting sqref="T34">
    <cfRule type="containsText" dxfId="3433" priority="2119" operator="containsText" text="Completed or fully on track">
      <formula>NOT(ISERROR(SEARCH("Completed or fully on track",T34)))</formula>
    </cfRule>
    <cfRule type="containsText" dxfId="3432" priority="2120" operator="containsText" text="Issues to overcome/expected to complete">
      <formula>NOT(ISERROR(SEARCH("Issues to overcome/expected to complete",T34)))</formula>
    </cfRule>
    <cfRule type="containsText" dxfId="3431" priority="2121" operator="containsText" text="Significant barriers to completion">
      <formula>NOT(ISERROR(SEARCH("Significant barriers to completion",T34)))</formula>
    </cfRule>
  </conditionalFormatting>
  <conditionalFormatting sqref="T13">
    <cfRule type="containsText" dxfId="3430" priority="2115" operator="containsText" text="Issues to overcome/expected to complete">
      <formula>NOT(ISERROR(SEARCH("Issues to overcome/expected to complete",T13)))</formula>
    </cfRule>
  </conditionalFormatting>
  <conditionalFormatting sqref="T13">
    <cfRule type="containsText" dxfId="3429" priority="2116" operator="containsText" text="Completed or fully on track">
      <formula>NOT(ISERROR(SEARCH("Completed or fully on track",T13)))</formula>
    </cfRule>
    <cfRule type="containsText" dxfId="3428" priority="2117" operator="containsText" text="On track with minor barriers to completion">
      <formula>NOT(ISERROR(SEARCH("On track with minor barriers to completion",T13)))</formula>
    </cfRule>
    <cfRule type="containsText" dxfId="3427" priority="2118" operator="containsText" text="Significant barriers to completion">
      <formula>NOT(ISERROR(SEARCH("Significant barriers to completion",T13)))</formula>
    </cfRule>
  </conditionalFormatting>
  <conditionalFormatting sqref="T37">
    <cfRule type="containsText" dxfId="3426" priority="2112" operator="containsText" text="Completed or fully on track">
      <formula>NOT(ISERROR(SEARCH("Completed or fully on track",T37)))</formula>
    </cfRule>
    <cfRule type="containsText" dxfId="3425" priority="2113" operator="containsText" text="Issues to overcome/expected to complete">
      <formula>NOT(ISERROR(SEARCH("Issues to overcome/expected to complete",T37)))</formula>
    </cfRule>
    <cfRule type="containsText" dxfId="3424" priority="2114" operator="containsText" text="Significant barriers to completion">
      <formula>NOT(ISERROR(SEARCH("Significant barriers to completion",T37)))</formula>
    </cfRule>
  </conditionalFormatting>
  <conditionalFormatting sqref="T31">
    <cfRule type="containsText" dxfId="3423" priority="2109" operator="containsText" text="Completed or fully on track">
      <formula>NOT(ISERROR(SEARCH("Completed or fully on track",T31)))</formula>
    </cfRule>
    <cfRule type="containsText" dxfId="3422" priority="2110" operator="containsText" text="Issues to overcome/expected to complete">
      <formula>NOT(ISERROR(SEARCH("Issues to overcome/expected to complete",T31)))</formula>
    </cfRule>
    <cfRule type="containsText" dxfId="3421" priority="2111" operator="containsText" text="Significant barriers to completion">
      <formula>NOT(ISERROR(SEARCH("Significant barriers to completion",T31)))</formula>
    </cfRule>
  </conditionalFormatting>
  <conditionalFormatting sqref="U2">
    <cfRule type="containsText" dxfId="3420" priority="2095" operator="containsText" text="Issues to overcome/expected to complete">
      <formula>NOT(ISERROR(SEARCH("Issues to overcome/expected to complete",U2)))</formula>
    </cfRule>
  </conditionalFormatting>
  <conditionalFormatting sqref="U32:U33">
    <cfRule type="containsText" dxfId="3419" priority="2102" operator="containsText" text="Completed or fully on track">
      <formula>NOT(ISERROR(SEARCH("Completed or fully on track",U32)))</formula>
    </cfRule>
    <cfRule type="containsText" dxfId="3418" priority="2103" operator="containsText" text="Issues to overcome/expected to complete">
      <formula>NOT(ISERROR(SEARCH("Issues to overcome/expected to complete",U32)))</formula>
    </cfRule>
    <cfRule type="containsText" dxfId="3417" priority="2104" operator="containsText" text="Significant barriers to completion">
      <formula>NOT(ISERROR(SEARCH("Significant barriers to completion",U32)))</formula>
    </cfRule>
  </conditionalFormatting>
  <conditionalFormatting sqref="U2">
    <cfRule type="containsText" dxfId="3416" priority="2099" operator="containsText" text="Completed or fully on track">
      <formula>NOT(ISERROR(SEARCH("Completed or fully on track",U2)))</formula>
    </cfRule>
    <cfRule type="containsText" dxfId="3415" priority="2100" operator="containsText" text="On track with minor barriers to completion">
      <formula>NOT(ISERROR(SEARCH("On track with minor barriers to completion",U2)))</formula>
    </cfRule>
    <cfRule type="containsText" dxfId="3414" priority="2101" operator="containsText" text="Significant barriers to completion">
      <formula>NOT(ISERROR(SEARCH("Significant barriers to completion",U2)))</formula>
    </cfRule>
  </conditionalFormatting>
  <conditionalFormatting sqref="U2">
    <cfRule type="containsText" dxfId="3413" priority="2096" operator="containsText" text="Completed or fully on track">
      <formula>NOT(ISERROR(SEARCH("Completed or fully on track",U2)))</formula>
    </cfRule>
    <cfRule type="containsText" dxfId="3412" priority="2097" operator="containsText" text="On track with minor barriers to completion">
      <formula>NOT(ISERROR(SEARCH("On track with minor barriers to completion",U2)))</formula>
    </cfRule>
    <cfRule type="containsText" dxfId="3411" priority="2098" operator="containsText" text="Significant barriers to completion">
      <formula>NOT(ISERROR(SEARCH("Significant barriers to completion",U2)))</formula>
    </cfRule>
  </conditionalFormatting>
  <conditionalFormatting sqref="U34">
    <cfRule type="containsText" dxfId="3410" priority="2092" operator="containsText" text="Completed or fully on track">
      <formula>NOT(ISERROR(SEARCH("Completed or fully on track",U34)))</formula>
    </cfRule>
    <cfRule type="containsText" dxfId="3409" priority="2093" operator="containsText" text="Issues to overcome/expected to complete">
      <formula>NOT(ISERROR(SEARCH("Issues to overcome/expected to complete",U34)))</formula>
    </cfRule>
    <cfRule type="containsText" dxfId="3408" priority="2094" operator="containsText" text="Significant barriers to completion">
      <formula>NOT(ISERROR(SEARCH("Significant barriers to completion",U34)))</formula>
    </cfRule>
  </conditionalFormatting>
  <conditionalFormatting sqref="U13">
    <cfRule type="containsText" dxfId="3407" priority="2088" operator="containsText" text="Issues to overcome/expected to complete">
      <formula>NOT(ISERROR(SEARCH("Issues to overcome/expected to complete",U13)))</formula>
    </cfRule>
  </conditionalFormatting>
  <conditionalFormatting sqref="U13">
    <cfRule type="containsText" dxfId="3406" priority="2089" operator="containsText" text="Completed or fully on track">
      <formula>NOT(ISERROR(SEARCH("Completed or fully on track",U13)))</formula>
    </cfRule>
    <cfRule type="containsText" dxfId="3405" priority="2090" operator="containsText" text="On track with minor barriers to completion">
      <formula>NOT(ISERROR(SEARCH("On track with minor barriers to completion",U13)))</formula>
    </cfRule>
    <cfRule type="containsText" dxfId="3404" priority="2091" operator="containsText" text="Significant barriers to completion">
      <formula>NOT(ISERROR(SEARCH("Significant barriers to completion",U13)))</formula>
    </cfRule>
  </conditionalFormatting>
  <conditionalFormatting sqref="U37">
    <cfRule type="containsText" dxfId="3403" priority="2085" operator="containsText" text="Completed or fully on track">
      <formula>NOT(ISERROR(SEARCH("Completed or fully on track",U37)))</formula>
    </cfRule>
    <cfRule type="containsText" dxfId="3402" priority="2086" operator="containsText" text="Issues to overcome/expected to complete">
      <formula>NOT(ISERROR(SEARCH("Issues to overcome/expected to complete",U37)))</formula>
    </cfRule>
    <cfRule type="containsText" dxfId="3401" priority="2087" operator="containsText" text="Significant barriers to completion">
      <formula>NOT(ISERROR(SEARCH("Significant barriers to completion",U37)))</formula>
    </cfRule>
  </conditionalFormatting>
  <conditionalFormatting sqref="U31">
    <cfRule type="containsText" dxfId="3400" priority="2082" operator="containsText" text="Completed or fully on track">
      <formula>NOT(ISERROR(SEARCH("Completed or fully on track",U31)))</formula>
    </cfRule>
    <cfRule type="containsText" dxfId="3399" priority="2083" operator="containsText" text="Issues to overcome/expected to complete">
      <formula>NOT(ISERROR(SEARCH("Issues to overcome/expected to complete",U31)))</formula>
    </cfRule>
    <cfRule type="containsText" dxfId="3398" priority="2084" operator="containsText" text="Significant barriers to completion">
      <formula>NOT(ISERROR(SEARCH("Significant barriers to completion",U31)))</formula>
    </cfRule>
  </conditionalFormatting>
  <conditionalFormatting sqref="V2">
    <cfRule type="containsText" dxfId="3397" priority="2068" operator="containsText" text="Issues to overcome/expected to complete">
      <formula>NOT(ISERROR(SEARCH("Issues to overcome/expected to complete",V2)))</formula>
    </cfRule>
  </conditionalFormatting>
  <conditionalFormatting sqref="V32:V33">
    <cfRule type="containsText" dxfId="3396" priority="2075" operator="containsText" text="Completed or fully on track">
      <formula>NOT(ISERROR(SEARCH("Completed or fully on track",V32)))</formula>
    </cfRule>
    <cfRule type="containsText" dxfId="3395" priority="2076" operator="containsText" text="Issues to overcome/expected to complete">
      <formula>NOT(ISERROR(SEARCH("Issues to overcome/expected to complete",V32)))</formula>
    </cfRule>
    <cfRule type="containsText" dxfId="3394" priority="2077" operator="containsText" text="Significant barriers to completion">
      <formula>NOT(ISERROR(SEARCH("Significant barriers to completion",V32)))</formula>
    </cfRule>
  </conditionalFormatting>
  <conditionalFormatting sqref="V2">
    <cfRule type="containsText" dxfId="3393" priority="2072" operator="containsText" text="Completed or fully on track">
      <formula>NOT(ISERROR(SEARCH("Completed or fully on track",V2)))</formula>
    </cfRule>
    <cfRule type="containsText" dxfId="3392" priority="2073" operator="containsText" text="On track with minor barriers to completion">
      <formula>NOT(ISERROR(SEARCH("On track with minor barriers to completion",V2)))</formula>
    </cfRule>
    <cfRule type="containsText" dxfId="3391" priority="2074" operator="containsText" text="Significant barriers to completion">
      <formula>NOT(ISERROR(SEARCH("Significant barriers to completion",V2)))</formula>
    </cfRule>
  </conditionalFormatting>
  <conditionalFormatting sqref="V2">
    <cfRule type="containsText" dxfId="3390" priority="2069" operator="containsText" text="Completed or fully on track">
      <formula>NOT(ISERROR(SEARCH("Completed or fully on track",V2)))</formula>
    </cfRule>
    <cfRule type="containsText" dxfId="3389" priority="2070" operator="containsText" text="On track with minor barriers to completion">
      <formula>NOT(ISERROR(SEARCH("On track with minor barriers to completion",V2)))</formula>
    </cfRule>
    <cfRule type="containsText" dxfId="3388" priority="2071" operator="containsText" text="Significant barriers to completion">
      <formula>NOT(ISERROR(SEARCH("Significant barriers to completion",V2)))</formula>
    </cfRule>
  </conditionalFormatting>
  <conditionalFormatting sqref="V34">
    <cfRule type="containsText" dxfId="3387" priority="2065" operator="containsText" text="Completed or fully on track">
      <formula>NOT(ISERROR(SEARCH("Completed or fully on track",V34)))</formula>
    </cfRule>
    <cfRule type="containsText" dxfId="3386" priority="2066" operator="containsText" text="Issues to overcome/expected to complete">
      <formula>NOT(ISERROR(SEARCH("Issues to overcome/expected to complete",V34)))</formula>
    </cfRule>
    <cfRule type="containsText" dxfId="3385" priority="2067" operator="containsText" text="Significant barriers to completion">
      <formula>NOT(ISERROR(SEARCH("Significant barriers to completion",V34)))</formula>
    </cfRule>
  </conditionalFormatting>
  <conditionalFormatting sqref="V37">
    <cfRule type="containsText" dxfId="3384" priority="2062" operator="containsText" text="Completed or fully on track">
      <formula>NOT(ISERROR(SEARCH("Completed or fully on track",V37)))</formula>
    </cfRule>
    <cfRule type="containsText" dxfId="3383" priority="2063" operator="containsText" text="Issues to overcome/expected to complete">
      <formula>NOT(ISERROR(SEARCH("Issues to overcome/expected to complete",V37)))</formula>
    </cfRule>
    <cfRule type="containsText" dxfId="3382" priority="2064" operator="containsText" text="Significant barriers to completion">
      <formula>NOT(ISERROR(SEARCH("Significant barriers to completion",V37)))</formula>
    </cfRule>
  </conditionalFormatting>
  <conditionalFormatting sqref="V31">
    <cfRule type="containsText" dxfId="3381" priority="2059" operator="containsText" text="Completed or fully on track">
      <formula>NOT(ISERROR(SEARCH("Completed or fully on track",V31)))</formula>
    </cfRule>
    <cfRule type="containsText" dxfId="3380" priority="2060" operator="containsText" text="Issues to overcome/expected to complete">
      <formula>NOT(ISERROR(SEARCH("Issues to overcome/expected to complete",V31)))</formula>
    </cfRule>
    <cfRule type="containsText" dxfId="3379" priority="2061" operator="containsText" text="Significant barriers to completion">
      <formula>NOT(ISERROR(SEARCH("Significant barriers to completion",V31)))</formula>
    </cfRule>
  </conditionalFormatting>
  <conditionalFormatting sqref="S35">
    <cfRule type="containsText" dxfId="3378" priority="1728" operator="containsText" text="Issues to overcome/expected to complete">
      <formula>NOT(ISERROR(SEARCH("Issues to overcome/expected to complete",S35)))</formula>
    </cfRule>
  </conditionalFormatting>
  <conditionalFormatting sqref="S35">
    <cfRule type="containsText" dxfId="3377" priority="1732" operator="containsText" text="Completed or fully on track">
      <formula>NOT(ISERROR(SEARCH("Completed or fully on track",S35)))</formula>
    </cfRule>
    <cfRule type="containsText" dxfId="3376" priority="1733" operator="containsText" text="On track with minor barriers to completion">
      <formula>NOT(ISERROR(SEARCH("On track with minor barriers to completion",S35)))</formula>
    </cfRule>
    <cfRule type="containsText" dxfId="3375" priority="1734" operator="containsText" text="Significant barriers to completion">
      <formula>NOT(ISERROR(SEARCH("Significant barriers to completion",S35)))</formula>
    </cfRule>
  </conditionalFormatting>
  <conditionalFormatting sqref="S35">
    <cfRule type="containsText" dxfId="3374" priority="1729" operator="containsText" text="Completed or fully on track">
      <formula>NOT(ISERROR(SEARCH("Completed or fully on track",S35)))</formula>
    </cfRule>
    <cfRule type="containsText" dxfId="3373" priority="1730" operator="containsText" text="On track with minor barriers to completion">
      <formula>NOT(ISERROR(SEARCH("On track with minor barriers to completion",S35)))</formula>
    </cfRule>
    <cfRule type="containsText" dxfId="3372" priority="1731" operator="containsText" text="Significant barriers to completion">
      <formula>NOT(ISERROR(SEARCH("Significant barriers to completion",S35)))</formula>
    </cfRule>
  </conditionalFormatting>
  <conditionalFormatting sqref="W2">
    <cfRule type="containsText" dxfId="3371" priority="2045" operator="containsText" text="Issues to overcome/expected to complete">
      <formula>NOT(ISERROR(SEARCH("Issues to overcome/expected to complete",W2)))</formula>
    </cfRule>
  </conditionalFormatting>
  <conditionalFormatting sqref="W32:W33">
    <cfRule type="containsText" dxfId="3370" priority="2052" operator="containsText" text="Completed or fully on track">
      <formula>NOT(ISERROR(SEARCH("Completed or fully on track",W32)))</formula>
    </cfRule>
    <cfRule type="containsText" dxfId="3369" priority="2053" operator="containsText" text="Issues to overcome/expected to complete">
      <formula>NOT(ISERROR(SEARCH("Issues to overcome/expected to complete",W32)))</formula>
    </cfRule>
    <cfRule type="containsText" dxfId="3368" priority="2054" operator="containsText" text="Significant barriers to completion">
      <formula>NOT(ISERROR(SEARCH("Significant barriers to completion",W32)))</formula>
    </cfRule>
  </conditionalFormatting>
  <conditionalFormatting sqref="W2">
    <cfRule type="containsText" dxfId="3367" priority="2049" operator="containsText" text="Completed or fully on track">
      <formula>NOT(ISERROR(SEARCH("Completed or fully on track",W2)))</formula>
    </cfRule>
    <cfRule type="containsText" dxfId="3366" priority="2050" operator="containsText" text="On track with minor barriers to completion">
      <formula>NOT(ISERROR(SEARCH("On track with minor barriers to completion",W2)))</formula>
    </cfRule>
    <cfRule type="containsText" dxfId="3365" priority="2051" operator="containsText" text="Significant barriers to completion">
      <formula>NOT(ISERROR(SEARCH("Significant barriers to completion",W2)))</formula>
    </cfRule>
  </conditionalFormatting>
  <conditionalFormatting sqref="W2">
    <cfRule type="containsText" dxfId="3364" priority="2046" operator="containsText" text="Completed or fully on track">
      <formula>NOT(ISERROR(SEARCH("Completed or fully on track",W2)))</formula>
    </cfRule>
    <cfRule type="containsText" dxfId="3363" priority="2047" operator="containsText" text="On track with minor barriers to completion">
      <formula>NOT(ISERROR(SEARCH("On track with minor barriers to completion",W2)))</formula>
    </cfRule>
    <cfRule type="containsText" dxfId="3362" priority="2048" operator="containsText" text="Significant barriers to completion">
      <formula>NOT(ISERROR(SEARCH("Significant barriers to completion",W2)))</formula>
    </cfRule>
  </conditionalFormatting>
  <conditionalFormatting sqref="W34">
    <cfRule type="containsText" dxfId="3361" priority="2042" operator="containsText" text="Completed or fully on track">
      <formula>NOT(ISERROR(SEARCH("Completed or fully on track",W34)))</formula>
    </cfRule>
    <cfRule type="containsText" dxfId="3360" priority="2043" operator="containsText" text="Issues to overcome/expected to complete">
      <formula>NOT(ISERROR(SEARCH("Issues to overcome/expected to complete",W34)))</formula>
    </cfRule>
    <cfRule type="containsText" dxfId="3359" priority="2044" operator="containsText" text="Significant barriers to completion">
      <formula>NOT(ISERROR(SEARCH("Significant barriers to completion",W34)))</formula>
    </cfRule>
  </conditionalFormatting>
  <conditionalFormatting sqref="W37">
    <cfRule type="containsText" dxfId="3358" priority="2039" operator="containsText" text="Completed or fully on track">
      <formula>NOT(ISERROR(SEARCH("Completed or fully on track",W37)))</formula>
    </cfRule>
    <cfRule type="containsText" dxfId="3357" priority="2040" operator="containsText" text="Issues to overcome/expected to complete">
      <formula>NOT(ISERROR(SEARCH("Issues to overcome/expected to complete",W37)))</formula>
    </cfRule>
    <cfRule type="containsText" dxfId="3356" priority="2041" operator="containsText" text="Significant barriers to completion">
      <formula>NOT(ISERROR(SEARCH("Significant barriers to completion",W37)))</formula>
    </cfRule>
  </conditionalFormatting>
  <conditionalFormatting sqref="W31">
    <cfRule type="containsText" dxfId="3355" priority="2036" operator="containsText" text="Completed or fully on track">
      <formula>NOT(ISERROR(SEARCH("Completed or fully on track",W31)))</formula>
    </cfRule>
    <cfRule type="containsText" dxfId="3354" priority="2037" operator="containsText" text="Issues to overcome/expected to complete">
      <formula>NOT(ISERROR(SEARCH("Issues to overcome/expected to complete",W31)))</formula>
    </cfRule>
    <cfRule type="containsText" dxfId="3353" priority="2038" operator="containsText" text="Significant barriers to completion">
      <formula>NOT(ISERROR(SEARCH("Significant barriers to completion",W31)))</formula>
    </cfRule>
  </conditionalFormatting>
  <conditionalFormatting sqref="X2">
    <cfRule type="containsText" dxfId="3352" priority="2022" operator="containsText" text="Issues to overcome/expected to complete">
      <formula>NOT(ISERROR(SEARCH("Issues to overcome/expected to complete",X2)))</formula>
    </cfRule>
  </conditionalFormatting>
  <conditionalFormatting sqref="X32:X33">
    <cfRule type="containsText" dxfId="3351" priority="2029" operator="containsText" text="Completed or fully on track">
      <formula>NOT(ISERROR(SEARCH("Completed or fully on track",X32)))</formula>
    </cfRule>
    <cfRule type="containsText" dxfId="3350" priority="2030" operator="containsText" text="Issues to overcome/expected to complete">
      <formula>NOT(ISERROR(SEARCH("Issues to overcome/expected to complete",X32)))</formula>
    </cfRule>
    <cfRule type="containsText" dxfId="3349" priority="2031" operator="containsText" text="Significant barriers to completion">
      <formula>NOT(ISERROR(SEARCH("Significant barriers to completion",X32)))</formula>
    </cfRule>
  </conditionalFormatting>
  <conditionalFormatting sqref="X2">
    <cfRule type="containsText" dxfId="3348" priority="2026" operator="containsText" text="Completed or fully on track">
      <formula>NOT(ISERROR(SEARCH("Completed or fully on track",X2)))</formula>
    </cfRule>
    <cfRule type="containsText" dxfId="3347" priority="2027" operator="containsText" text="On track with minor barriers to completion">
      <formula>NOT(ISERROR(SEARCH("On track with minor barriers to completion",X2)))</formula>
    </cfRule>
    <cfRule type="containsText" dxfId="3346" priority="2028" operator="containsText" text="Significant barriers to completion">
      <formula>NOT(ISERROR(SEARCH("Significant barriers to completion",X2)))</formula>
    </cfRule>
  </conditionalFormatting>
  <conditionalFormatting sqref="X2">
    <cfRule type="containsText" dxfId="3345" priority="2023" operator="containsText" text="Completed or fully on track">
      <formula>NOT(ISERROR(SEARCH("Completed or fully on track",X2)))</formula>
    </cfRule>
    <cfRule type="containsText" dxfId="3344" priority="2024" operator="containsText" text="On track with minor barriers to completion">
      <formula>NOT(ISERROR(SEARCH("On track with minor barriers to completion",X2)))</formula>
    </cfRule>
    <cfRule type="containsText" dxfId="3343" priority="2025" operator="containsText" text="Significant barriers to completion">
      <formula>NOT(ISERROR(SEARCH("Significant barriers to completion",X2)))</formula>
    </cfRule>
  </conditionalFormatting>
  <conditionalFormatting sqref="X34">
    <cfRule type="containsText" dxfId="3342" priority="2019" operator="containsText" text="Completed or fully on track">
      <formula>NOT(ISERROR(SEARCH("Completed or fully on track",X34)))</formula>
    </cfRule>
    <cfRule type="containsText" dxfId="3341" priority="2020" operator="containsText" text="Issues to overcome/expected to complete">
      <formula>NOT(ISERROR(SEARCH("Issues to overcome/expected to complete",X34)))</formula>
    </cfRule>
    <cfRule type="containsText" dxfId="3340" priority="2021" operator="containsText" text="Significant barriers to completion">
      <formula>NOT(ISERROR(SEARCH("Significant barriers to completion",X34)))</formula>
    </cfRule>
  </conditionalFormatting>
  <conditionalFormatting sqref="X13">
    <cfRule type="containsText" dxfId="3339" priority="2015" operator="containsText" text="Issues to overcome/expected to complete">
      <formula>NOT(ISERROR(SEARCH("Issues to overcome/expected to complete",X13)))</formula>
    </cfRule>
  </conditionalFormatting>
  <conditionalFormatting sqref="X13">
    <cfRule type="containsText" dxfId="3338" priority="2016" operator="containsText" text="Completed or fully on track">
      <formula>NOT(ISERROR(SEARCH("Completed or fully on track",X13)))</formula>
    </cfRule>
    <cfRule type="containsText" dxfId="3337" priority="2017" operator="containsText" text="On track with minor barriers to completion">
      <formula>NOT(ISERROR(SEARCH("On track with minor barriers to completion",X13)))</formula>
    </cfRule>
    <cfRule type="containsText" dxfId="3336" priority="2018" operator="containsText" text="Significant barriers to completion">
      <formula>NOT(ISERROR(SEARCH("Significant barriers to completion",X13)))</formula>
    </cfRule>
  </conditionalFormatting>
  <conditionalFormatting sqref="X37">
    <cfRule type="containsText" dxfId="3335" priority="2012" operator="containsText" text="Completed or fully on track">
      <formula>NOT(ISERROR(SEARCH("Completed or fully on track",X37)))</formula>
    </cfRule>
    <cfRule type="containsText" dxfId="3334" priority="2013" operator="containsText" text="Issues to overcome/expected to complete">
      <formula>NOT(ISERROR(SEARCH("Issues to overcome/expected to complete",X37)))</formula>
    </cfRule>
    <cfRule type="containsText" dxfId="3333" priority="2014" operator="containsText" text="Significant barriers to completion">
      <formula>NOT(ISERROR(SEARCH("Significant barriers to completion",X37)))</formula>
    </cfRule>
  </conditionalFormatting>
  <conditionalFormatting sqref="X31">
    <cfRule type="containsText" dxfId="3332" priority="2009" operator="containsText" text="Completed or fully on track">
      <formula>NOT(ISERROR(SEARCH("Completed or fully on track",X31)))</formula>
    </cfRule>
    <cfRule type="containsText" dxfId="3331" priority="2010" operator="containsText" text="Issues to overcome/expected to complete">
      <formula>NOT(ISERROR(SEARCH("Issues to overcome/expected to complete",X31)))</formula>
    </cfRule>
    <cfRule type="containsText" dxfId="3330" priority="2011" operator="containsText" text="Significant barriers to completion">
      <formula>NOT(ISERROR(SEARCH("Significant barriers to completion",X31)))</formula>
    </cfRule>
  </conditionalFormatting>
  <conditionalFormatting sqref="Y2">
    <cfRule type="containsText" dxfId="3329" priority="1995" operator="containsText" text="Issues to overcome/expected to complete">
      <formula>NOT(ISERROR(SEARCH("Issues to overcome/expected to complete",Y2)))</formula>
    </cfRule>
  </conditionalFormatting>
  <conditionalFormatting sqref="Y32:Y33">
    <cfRule type="containsText" dxfId="3328" priority="2002" operator="containsText" text="Completed or fully on track">
      <formula>NOT(ISERROR(SEARCH("Completed or fully on track",Y32)))</formula>
    </cfRule>
    <cfRule type="containsText" dxfId="3327" priority="2003" operator="containsText" text="Issues to overcome/expected to complete">
      <formula>NOT(ISERROR(SEARCH("Issues to overcome/expected to complete",Y32)))</formula>
    </cfRule>
    <cfRule type="containsText" dxfId="3326" priority="2004" operator="containsText" text="Significant barriers to completion">
      <formula>NOT(ISERROR(SEARCH("Significant barriers to completion",Y32)))</formula>
    </cfRule>
  </conditionalFormatting>
  <conditionalFormatting sqref="Y2">
    <cfRule type="containsText" dxfId="3325" priority="1999" operator="containsText" text="Completed or fully on track">
      <formula>NOT(ISERROR(SEARCH("Completed or fully on track",Y2)))</formula>
    </cfRule>
    <cfRule type="containsText" dxfId="3324" priority="2000" operator="containsText" text="On track with minor barriers to completion">
      <formula>NOT(ISERROR(SEARCH("On track with minor barriers to completion",Y2)))</formula>
    </cfRule>
    <cfRule type="containsText" dxfId="3323" priority="2001" operator="containsText" text="Significant barriers to completion">
      <formula>NOT(ISERROR(SEARCH("Significant barriers to completion",Y2)))</formula>
    </cfRule>
  </conditionalFormatting>
  <conditionalFormatting sqref="Y2">
    <cfRule type="containsText" dxfId="3322" priority="1996" operator="containsText" text="Completed or fully on track">
      <formula>NOT(ISERROR(SEARCH("Completed or fully on track",Y2)))</formula>
    </cfRule>
    <cfRule type="containsText" dxfId="3321" priority="1997" operator="containsText" text="On track with minor barriers to completion">
      <formula>NOT(ISERROR(SEARCH("On track with minor barriers to completion",Y2)))</formula>
    </cfRule>
    <cfRule type="containsText" dxfId="3320" priority="1998" operator="containsText" text="Significant barriers to completion">
      <formula>NOT(ISERROR(SEARCH("Significant barriers to completion",Y2)))</formula>
    </cfRule>
  </conditionalFormatting>
  <conditionalFormatting sqref="Y34">
    <cfRule type="containsText" dxfId="3319" priority="1992" operator="containsText" text="Completed or fully on track">
      <formula>NOT(ISERROR(SEARCH("Completed or fully on track",Y34)))</formula>
    </cfRule>
    <cfRule type="containsText" dxfId="3318" priority="1993" operator="containsText" text="Issues to overcome/expected to complete">
      <formula>NOT(ISERROR(SEARCH("Issues to overcome/expected to complete",Y34)))</formula>
    </cfRule>
    <cfRule type="containsText" dxfId="3317" priority="1994" operator="containsText" text="Significant barriers to completion">
      <formula>NOT(ISERROR(SEARCH("Significant barriers to completion",Y34)))</formula>
    </cfRule>
  </conditionalFormatting>
  <conditionalFormatting sqref="Y13">
    <cfRule type="containsText" dxfId="3316" priority="1988" operator="containsText" text="Issues to overcome/expected to complete">
      <formula>NOT(ISERROR(SEARCH("Issues to overcome/expected to complete",Y13)))</formula>
    </cfRule>
  </conditionalFormatting>
  <conditionalFormatting sqref="Y13">
    <cfRule type="containsText" dxfId="3315" priority="1989" operator="containsText" text="Completed or fully on track">
      <formula>NOT(ISERROR(SEARCH("Completed or fully on track",Y13)))</formula>
    </cfRule>
    <cfRule type="containsText" dxfId="3314" priority="1990" operator="containsText" text="On track with minor barriers to completion">
      <formula>NOT(ISERROR(SEARCH("On track with minor barriers to completion",Y13)))</formula>
    </cfRule>
    <cfRule type="containsText" dxfId="3313" priority="1991" operator="containsText" text="Significant barriers to completion">
      <formula>NOT(ISERROR(SEARCH("Significant barriers to completion",Y13)))</formula>
    </cfRule>
  </conditionalFormatting>
  <conditionalFormatting sqref="Y37">
    <cfRule type="containsText" dxfId="3312" priority="1985" operator="containsText" text="Completed or fully on track">
      <formula>NOT(ISERROR(SEARCH("Completed or fully on track",Y37)))</formula>
    </cfRule>
    <cfRule type="containsText" dxfId="3311" priority="1986" operator="containsText" text="Issues to overcome/expected to complete">
      <formula>NOT(ISERROR(SEARCH("Issues to overcome/expected to complete",Y37)))</formula>
    </cfRule>
    <cfRule type="containsText" dxfId="3310" priority="1987" operator="containsText" text="Significant barriers to completion">
      <formula>NOT(ISERROR(SEARCH("Significant barriers to completion",Y37)))</formula>
    </cfRule>
  </conditionalFormatting>
  <conditionalFormatting sqref="Y31">
    <cfRule type="containsText" dxfId="3309" priority="1982" operator="containsText" text="Completed or fully on track">
      <formula>NOT(ISERROR(SEARCH("Completed or fully on track",Y31)))</formula>
    </cfRule>
    <cfRule type="containsText" dxfId="3308" priority="1983" operator="containsText" text="Issues to overcome/expected to complete">
      <formula>NOT(ISERROR(SEARCH("Issues to overcome/expected to complete",Y31)))</formula>
    </cfRule>
    <cfRule type="containsText" dxfId="3307" priority="1984" operator="containsText" text="Significant barriers to completion">
      <formula>NOT(ISERROR(SEARCH("Significant barriers to completion",Y31)))</formula>
    </cfRule>
  </conditionalFormatting>
  <conditionalFormatting sqref="Z2">
    <cfRule type="containsText" dxfId="3306" priority="1968" operator="containsText" text="Issues to overcome/expected to complete">
      <formula>NOT(ISERROR(SEARCH("Issues to overcome/expected to complete",Z2)))</formula>
    </cfRule>
  </conditionalFormatting>
  <conditionalFormatting sqref="Z32:Z33">
    <cfRule type="containsText" dxfId="3305" priority="1975" operator="containsText" text="Completed or fully on track">
      <formula>NOT(ISERROR(SEARCH("Completed or fully on track",Z32)))</formula>
    </cfRule>
    <cfRule type="containsText" dxfId="3304" priority="1976" operator="containsText" text="Issues to overcome/expected to complete">
      <formula>NOT(ISERROR(SEARCH("Issues to overcome/expected to complete",Z32)))</formula>
    </cfRule>
    <cfRule type="containsText" dxfId="3303" priority="1977" operator="containsText" text="Significant barriers to completion">
      <formula>NOT(ISERROR(SEARCH("Significant barriers to completion",Z32)))</formula>
    </cfRule>
  </conditionalFormatting>
  <conditionalFormatting sqref="Z2">
    <cfRule type="containsText" dxfId="3302" priority="1972" operator="containsText" text="Completed or fully on track">
      <formula>NOT(ISERROR(SEARCH("Completed or fully on track",Z2)))</formula>
    </cfRule>
    <cfRule type="containsText" dxfId="3301" priority="1973" operator="containsText" text="On track with minor barriers to completion">
      <formula>NOT(ISERROR(SEARCH("On track with minor barriers to completion",Z2)))</formula>
    </cfRule>
    <cfRule type="containsText" dxfId="3300" priority="1974" operator="containsText" text="Significant barriers to completion">
      <formula>NOT(ISERROR(SEARCH("Significant barriers to completion",Z2)))</formula>
    </cfRule>
  </conditionalFormatting>
  <conditionalFormatting sqref="Z2">
    <cfRule type="containsText" dxfId="3299" priority="1969" operator="containsText" text="Completed or fully on track">
      <formula>NOT(ISERROR(SEARCH("Completed or fully on track",Z2)))</formula>
    </cfRule>
    <cfRule type="containsText" dxfId="3298" priority="1970" operator="containsText" text="On track with minor barriers to completion">
      <formula>NOT(ISERROR(SEARCH("On track with minor barriers to completion",Z2)))</formula>
    </cfRule>
    <cfRule type="containsText" dxfId="3297" priority="1971" operator="containsText" text="Significant barriers to completion">
      <formula>NOT(ISERROR(SEARCH("Significant barriers to completion",Z2)))</formula>
    </cfRule>
  </conditionalFormatting>
  <conditionalFormatting sqref="Z34">
    <cfRule type="containsText" dxfId="3296" priority="1965" operator="containsText" text="Completed or fully on track">
      <formula>NOT(ISERROR(SEARCH("Completed or fully on track",Z34)))</formula>
    </cfRule>
    <cfRule type="containsText" dxfId="3295" priority="1966" operator="containsText" text="Issues to overcome/expected to complete">
      <formula>NOT(ISERROR(SEARCH("Issues to overcome/expected to complete",Z34)))</formula>
    </cfRule>
    <cfRule type="containsText" dxfId="3294" priority="1967" operator="containsText" text="Significant barriers to completion">
      <formula>NOT(ISERROR(SEARCH("Significant barriers to completion",Z34)))</formula>
    </cfRule>
  </conditionalFormatting>
  <conditionalFormatting sqref="Z13">
    <cfRule type="containsText" dxfId="3293" priority="1961" operator="containsText" text="Issues to overcome/expected to complete">
      <formula>NOT(ISERROR(SEARCH("Issues to overcome/expected to complete",Z13)))</formula>
    </cfRule>
  </conditionalFormatting>
  <conditionalFormatting sqref="Z13">
    <cfRule type="containsText" dxfId="3292" priority="1962" operator="containsText" text="Completed or fully on track">
      <formula>NOT(ISERROR(SEARCH("Completed or fully on track",Z13)))</formula>
    </cfRule>
    <cfRule type="containsText" dxfId="3291" priority="1963" operator="containsText" text="On track with minor barriers to completion">
      <formula>NOT(ISERROR(SEARCH("On track with minor barriers to completion",Z13)))</formula>
    </cfRule>
    <cfRule type="containsText" dxfId="3290" priority="1964" operator="containsText" text="Significant barriers to completion">
      <formula>NOT(ISERROR(SEARCH("Significant barriers to completion",Z13)))</formula>
    </cfRule>
  </conditionalFormatting>
  <conditionalFormatting sqref="Z37">
    <cfRule type="containsText" dxfId="3289" priority="1958" operator="containsText" text="Completed or fully on track">
      <formula>NOT(ISERROR(SEARCH("Completed or fully on track",Z37)))</formula>
    </cfRule>
    <cfRule type="containsText" dxfId="3288" priority="1959" operator="containsText" text="Issues to overcome/expected to complete">
      <formula>NOT(ISERROR(SEARCH("Issues to overcome/expected to complete",Z37)))</formula>
    </cfRule>
    <cfRule type="containsText" dxfId="3287" priority="1960" operator="containsText" text="Significant barriers to completion">
      <formula>NOT(ISERROR(SEARCH("Significant barriers to completion",Z37)))</formula>
    </cfRule>
  </conditionalFormatting>
  <conditionalFormatting sqref="Z31">
    <cfRule type="containsText" dxfId="3286" priority="1955" operator="containsText" text="Completed or fully on track">
      <formula>NOT(ISERROR(SEARCH("Completed or fully on track",Z31)))</formula>
    </cfRule>
    <cfRule type="containsText" dxfId="3285" priority="1956" operator="containsText" text="Issues to overcome/expected to complete">
      <formula>NOT(ISERROR(SEARCH("Issues to overcome/expected to complete",Z31)))</formula>
    </cfRule>
    <cfRule type="containsText" dxfId="3284" priority="1957" operator="containsText" text="Significant barriers to completion">
      <formula>NOT(ISERROR(SEARCH("Significant barriers to completion",Z31)))</formula>
    </cfRule>
  </conditionalFormatting>
  <conditionalFormatting sqref="AA2">
    <cfRule type="containsText" dxfId="3283" priority="1941" operator="containsText" text="Issues to overcome/expected to complete">
      <formula>NOT(ISERROR(SEARCH("Issues to overcome/expected to complete",AA2)))</formula>
    </cfRule>
  </conditionalFormatting>
  <conditionalFormatting sqref="AA32:AA33">
    <cfRule type="containsText" dxfId="3282" priority="1948" operator="containsText" text="Completed or fully on track">
      <formula>NOT(ISERROR(SEARCH("Completed or fully on track",AA32)))</formula>
    </cfRule>
    <cfRule type="containsText" dxfId="3281" priority="1949" operator="containsText" text="Issues to overcome/expected to complete">
      <formula>NOT(ISERROR(SEARCH("Issues to overcome/expected to complete",AA32)))</formula>
    </cfRule>
    <cfRule type="containsText" dxfId="3280" priority="1950" operator="containsText" text="Significant barriers to completion">
      <formula>NOT(ISERROR(SEARCH("Significant barriers to completion",AA32)))</formula>
    </cfRule>
  </conditionalFormatting>
  <conditionalFormatting sqref="AA2">
    <cfRule type="containsText" dxfId="3279" priority="1945" operator="containsText" text="Completed or fully on track">
      <formula>NOT(ISERROR(SEARCH("Completed or fully on track",AA2)))</formula>
    </cfRule>
    <cfRule type="containsText" dxfId="3278" priority="1946" operator="containsText" text="On track with minor barriers to completion">
      <formula>NOT(ISERROR(SEARCH("On track with minor barriers to completion",AA2)))</formula>
    </cfRule>
    <cfRule type="containsText" dxfId="3277" priority="1947" operator="containsText" text="Significant barriers to completion">
      <formula>NOT(ISERROR(SEARCH("Significant barriers to completion",AA2)))</formula>
    </cfRule>
  </conditionalFormatting>
  <conditionalFormatting sqref="AA2">
    <cfRule type="containsText" dxfId="3276" priority="1942" operator="containsText" text="Completed or fully on track">
      <formula>NOT(ISERROR(SEARCH("Completed or fully on track",AA2)))</formula>
    </cfRule>
    <cfRule type="containsText" dxfId="3275" priority="1943" operator="containsText" text="On track with minor barriers to completion">
      <formula>NOT(ISERROR(SEARCH("On track with minor barriers to completion",AA2)))</formula>
    </cfRule>
    <cfRule type="containsText" dxfId="3274" priority="1944" operator="containsText" text="Significant barriers to completion">
      <formula>NOT(ISERROR(SEARCH("Significant barriers to completion",AA2)))</formula>
    </cfRule>
  </conditionalFormatting>
  <conditionalFormatting sqref="AA34">
    <cfRule type="containsText" dxfId="3273" priority="1938" operator="containsText" text="Completed or fully on track">
      <formula>NOT(ISERROR(SEARCH("Completed or fully on track",AA34)))</formula>
    </cfRule>
    <cfRule type="containsText" dxfId="3272" priority="1939" operator="containsText" text="Issues to overcome/expected to complete">
      <formula>NOT(ISERROR(SEARCH("Issues to overcome/expected to complete",AA34)))</formula>
    </cfRule>
    <cfRule type="containsText" dxfId="3271" priority="1940" operator="containsText" text="Significant barriers to completion">
      <formula>NOT(ISERROR(SEARCH("Significant barriers to completion",AA34)))</formula>
    </cfRule>
  </conditionalFormatting>
  <conditionalFormatting sqref="Q35">
    <cfRule type="containsText" dxfId="3270" priority="1742" operator="containsText" text="Issues to overcome/expected to complete">
      <formula>NOT(ISERROR(SEARCH("Issues to overcome/expected to complete",Q35)))</formula>
    </cfRule>
  </conditionalFormatting>
  <conditionalFormatting sqref="Q35">
    <cfRule type="containsText" dxfId="3269" priority="1743" operator="containsText" text="Completed or fully on track">
      <formula>NOT(ISERROR(SEARCH("Completed or fully on track",Q35)))</formula>
    </cfRule>
    <cfRule type="containsText" dxfId="3268" priority="1744" operator="containsText" text="On track with minor barriers to completion">
      <formula>NOT(ISERROR(SEARCH("On track with minor barriers to completion",Q35)))</formula>
    </cfRule>
    <cfRule type="containsText" dxfId="3267" priority="1745" operator="containsText" text="Significant barriers to completion">
      <formula>NOT(ISERROR(SEARCH("Significant barriers to completion",Q35)))</formula>
    </cfRule>
  </conditionalFormatting>
  <conditionalFormatting sqref="C35">
    <cfRule type="containsText" dxfId="3266" priority="1837" operator="containsText" text="Completed or fully on track">
      <formula>NOT(ISERROR(SEARCH("Completed or fully on track",C35)))</formula>
    </cfRule>
    <cfRule type="containsText" dxfId="3265" priority="1838" operator="containsText" text="On track with minor barriers to completion">
      <formula>NOT(ISERROR(SEARCH("On track with minor barriers to completion",C35)))</formula>
    </cfRule>
    <cfRule type="containsText" dxfId="3264" priority="1839" operator="containsText" text="Significant barriers to completion">
      <formula>NOT(ISERROR(SEARCH("Significant barriers to completion",C35)))</formula>
    </cfRule>
  </conditionalFormatting>
  <conditionalFormatting sqref="C35">
    <cfRule type="containsText" dxfId="3263" priority="1834" operator="containsText" text="Completed or fully on track">
      <formula>NOT(ISERROR(SEARCH("Completed or fully on track",C35)))</formula>
    </cfRule>
    <cfRule type="containsText" dxfId="3262" priority="1835" operator="containsText" text="On track with minor barriers to completion">
      <formula>NOT(ISERROR(SEARCH("On track with minor barriers to completion",C35)))</formula>
    </cfRule>
    <cfRule type="containsText" dxfId="3261" priority="1836" operator="containsText" text="Significant barriers to completion">
      <formula>NOT(ISERROR(SEARCH("Significant barriers to completion",C35)))</formula>
    </cfRule>
  </conditionalFormatting>
  <conditionalFormatting sqref="C35">
    <cfRule type="containsText" dxfId="3260" priority="1833" operator="containsText" text="Issues to overcome/expected to complete">
      <formula>NOT(ISERROR(SEARCH("Issues to overcome/expected to complete",C35)))</formula>
    </cfRule>
  </conditionalFormatting>
  <conditionalFormatting sqref="AA37">
    <cfRule type="containsText" dxfId="3259" priority="1935" operator="containsText" text="Completed or fully on track">
      <formula>NOT(ISERROR(SEARCH("Completed or fully on track",AA37)))</formula>
    </cfRule>
    <cfRule type="containsText" dxfId="3258" priority="1936" operator="containsText" text="Issues to overcome/expected to complete">
      <formula>NOT(ISERROR(SEARCH("Issues to overcome/expected to complete",AA37)))</formula>
    </cfRule>
    <cfRule type="containsText" dxfId="3257" priority="1937" operator="containsText" text="Significant barriers to completion">
      <formula>NOT(ISERROR(SEARCH("Significant barriers to completion",AA37)))</formula>
    </cfRule>
  </conditionalFormatting>
  <conditionalFormatting sqref="AA31">
    <cfRule type="containsText" dxfId="3256" priority="1932" operator="containsText" text="Completed or fully on track">
      <formula>NOT(ISERROR(SEARCH("Completed or fully on track",AA31)))</formula>
    </cfRule>
    <cfRule type="containsText" dxfId="3255" priority="1933" operator="containsText" text="Issues to overcome/expected to complete">
      <formula>NOT(ISERROR(SEARCH("Issues to overcome/expected to complete",AA31)))</formula>
    </cfRule>
    <cfRule type="containsText" dxfId="3254" priority="1934" operator="containsText" text="Significant barriers to completion">
      <formula>NOT(ISERROR(SEARCH("Significant barriers to completion",AA31)))</formula>
    </cfRule>
  </conditionalFormatting>
  <conditionalFormatting sqref="I13:J13">
    <cfRule type="containsText" dxfId="3253" priority="1906" operator="containsText" text="Completed or fully on track">
      <formula>NOT(ISERROR(SEARCH("Completed or fully on track",I13)))</formula>
    </cfRule>
    <cfRule type="containsText" dxfId="3252" priority="1907" operator="containsText" text="Issues to overcome/expected to complete">
      <formula>NOT(ISERROR(SEARCH("Issues to overcome/expected to complete",I13)))</formula>
    </cfRule>
    <cfRule type="containsText" dxfId="3251" priority="1908" operator="containsText" text="Significant barriers to completion">
      <formula>NOT(ISERROR(SEARCH("Significant barriers to completion",I13)))</formula>
    </cfRule>
  </conditionalFormatting>
  <conditionalFormatting sqref="I13">
    <cfRule type="containsText" dxfId="3250" priority="1902" operator="containsText" text="Issues to overcome/expected to complete">
      <formula>NOT(ISERROR(SEARCH("Issues to overcome/expected to complete",I13)))</formula>
    </cfRule>
  </conditionalFormatting>
  <conditionalFormatting sqref="I13">
    <cfRule type="containsText" dxfId="3249" priority="1903" operator="containsText" text="Completed or fully on track">
      <formula>NOT(ISERROR(SEARCH("Completed or fully on track",I13)))</formula>
    </cfRule>
    <cfRule type="containsText" dxfId="3248" priority="1904" operator="containsText" text="On track with minor barriers to completion">
      <formula>NOT(ISERROR(SEARCH("On track with minor barriers to completion",I13)))</formula>
    </cfRule>
    <cfRule type="containsText" dxfId="3247" priority="1905" operator="containsText" text="Significant barriers to completion">
      <formula>NOT(ISERROR(SEARCH("Significant barriers to completion",I13)))</formula>
    </cfRule>
  </conditionalFormatting>
  <conditionalFormatting sqref="J13">
    <cfRule type="containsText" dxfId="3246" priority="1898" operator="containsText" text="Issues to overcome/expected to complete">
      <formula>NOT(ISERROR(SEARCH("Issues to overcome/expected to complete",J13)))</formula>
    </cfRule>
  </conditionalFormatting>
  <conditionalFormatting sqref="J13">
    <cfRule type="containsText" dxfId="3245" priority="1899" operator="containsText" text="Completed or fully on track">
      <formula>NOT(ISERROR(SEARCH("Completed or fully on track",J13)))</formula>
    </cfRule>
    <cfRule type="containsText" dxfId="3244" priority="1900" operator="containsText" text="On track with minor barriers to completion">
      <formula>NOT(ISERROR(SEARCH("On track with minor barriers to completion",J13)))</formula>
    </cfRule>
    <cfRule type="containsText" dxfId="3243" priority="1901" operator="containsText" text="Significant barriers to completion">
      <formula>NOT(ISERROR(SEARCH("Significant barriers to completion",J13)))</formula>
    </cfRule>
  </conditionalFormatting>
  <conditionalFormatting sqref="N13">
    <cfRule type="containsText" dxfId="3242" priority="1895" operator="containsText" text="Completed or fully on track">
      <formula>NOT(ISERROR(SEARCH("Completed or fully on track",N13)))</formula>
    </cfRule>
    <cfRule type="containsText" dxfId="3241" priority="1896" operator="containsText" text="Issues to overcome/expected to complete">
      <formula>NOT(ISERROR(SEARCH("Issues to overcome/expected to complete",N13)))</formula>
    </cfRule>
    <cfRule type="containsText" dxfId="3240" priority="1897" operator="containsText" text="Significant barriers to completion">
      <formula>NOT(ISERROR(SEARCH("Significant barriers to completion",N13)))</formula>
    </cfRule>
  </conditionalFormatting>
  <conditionalFormatting sqref="N13">
    <cfRule type="containsText" dxfId="3239" priority="1891" operator="containsText" text="Issues to overcome/expected to complete">
      <formula>NOT(ISERROR(SEARCH("Issues to overcome/expected to complete",N13)))</formula>
    </cfRule>
  </conditionalFormatting>
  <conditionalFormatting sqref="N13">
    <cfRule type="containsText" dxfId="3238" priority="1892" operator="containsText" text="Completed or fully on track">
      <formula>NOT(ISERROR(SEARCH("Completed or fully on track",N13)))</formula>
    </cfRule>
    <cfRule type="containsText" dxfId="3237" priority="1893" operator="containsText" text="On track with minor barriers to completion">
      <formula>NOT(ISERROR(SEARCH("On track with minor barriers to completion",N13)))</formula>
    </cfRule>
    <cfRule type="containsText" dxfId="3236" priority="1894" operator="containsText" text="Significant barriers to completion">
      <formula>NOT(ISERROR(SEARCH("Significant barriers to completion",N13)))</formula>
    </cfRule>
  </conditionalFormatting>
  <conditionalFormatting sqref="R13">
    <cfRule type="containsText" dxfId="3235" priority="1888" operator="containsText" text="Completed or fully on track">
      <formula>NOT(ISERROR(SEARCH("Completed or fully on track",R13)))</formula>
    </cfRule>
    <cfRule type="containsText" dxfId="3234" priority="1889" operator="containsText" text="Issues to overcome/expected to complete">
      <formula>NOT(ISERROR(SEARCH("Issues to overcome/expected to complete",R13)))</formula>
    </cfRule>
    <cfRule type="containsText" dxfId="3233" priority="1890" operator="containsText" text="Significant barriers to completion">
      <formula>NOT(ISERROR(SEARCH("Significant barriers to completion",R13)))</formula>
    </cfRule>
  </conditionalFormatting>
  <conditionalFormatting sqref="R13">
    <cfRule type="containsText" dxfId="3232" priority="1884" operator="containsText" text="Issues to overcome/expected to complete">
      <formula>NOT(ISERROR(SEARCH("Issues to overcome/expected to complete",R13)))</formula>
    </cfRule>
  </conditionalFormatting>
  <conditionalFormatting sqref="R13">
    <cfRule type="containsText" dxfId="3231" priority="1885" operator="containsText" text="Completed or fully on track">
      <formula>NOT(ISERROR(SEARCH("Completed or fully on track",R13)))</formula>
    </cfRule>
    <cfRule type="containsText" dxfId="3230" priority="1886" operator="containsText" text="On track with minor barriers to completion">
      <formula>NOT(ISERROR(SEARCH("On track with minor barriers to completion",R13)))</formula>
    </cfRule>
    <cfRule type="containsText" dxfId="3229" priority="1887" operator="containsText" text="Significant barriers to completion">
      <formula>NOT(ISERROR(SEARCH("Significant barriers to completion",R13)))</formula>
    </cfRule>
  </conditionalFormatting>
  <conditionalFormatting sqref="V13:W13">
    <cfRule type="containsText" dxfId="3228" priority="1881" operator="containsText" text="Completed or fully on track">
      <formula>NOT(ISERROR(SEARCH("Completed or fully on track",V13)))</formula>
    </cfRule>
    <cfRule type="containsText" dxfId="3227" priority="1882" operator="containsText" text="Issues to overcome/expected to complete">
      <formula>NOT(ISERROR(SEARCH("Issues to overcome/expected to complete",V13)))</formula>
    </cfRule>
    <cfRule type="containsText" dxfId="3226" priority="1883" operator="containsText" text="Significant barriers to completion">
      <formula>NOT(ISERROR(SEARCH("Significant barriers to completion",V13)))</formula>
    </cfRule>
  </conditionalFormatting>
  <conditionalFormatting sqref="V13">
    <cfRule type="containsText" dxfId="3225" priority="1877" operator="containsText" text="Issues to overcome/expected to complete">
      <formula>NOT(ISERROR(SEARCH("Issues to overcome/expected to complete",V13)))</formula>
    </cfRule>
  </conditionalFormatting>
  <conditionalFormatting sqref="V13">
    <cfRule type="containsText" dxfId="3224" priority="1878" operator="containsText" text="Completed or fully on track">
      <formula>NOT(ISERROR(SEARCH("Completed or fully on track",V13)))</formula>
    </cfRule>
    <cfRule type="containsText" dxfId="3223" priority="1879" operator="containsText" text="On track with minor barriers to completion">
      <formula>NOT(ISERROR(SEARCH("On track with minor barriers to completion",V13)))</formula>
    </cfRule>
    <cfRule type="containsText" dxfId="3222" priority="1880" operator="containsText" text="Significant barriers to completion">
      <formula>NOT(ISERROR(SEARCH("Significant barriers to completion",V13)))</formula>
    </cfRule>
  </conditionalFormatting>
  <conditionalFormatting sqref="W13">
    <cfRule type="containsText" dxfId="3221" priority="1873" operator="containsText" text="Issues to overcome/expected to complete">
      <formula>NOT(ISERROR(SEARCH("Issues to overcome/expected to complete",W13)))</formula>
    </cfRule>
  </conditionalFormatting>
  <conditionalFormatting sqref="W13">
    <cfRule type="containsText" dxfId="3220" priority="1874" operator="containsText" text="Completed or fully on track">
      <formula>NOT(ISERROR(SEARCH("Completed or fully on track",W13)))</formula>
    </cfRule>
    <cfRule type="containsText" dxfId="3219" priority="1875" operator="containsText" text="On track with minor barriers to completion">
      <formula>NOT(ISERROR(SEARCH("On track with minor barriers to completion",W13)))</formula>
    </cfRule>
    <cfRule type="containsText" dxfId="3218" priority="1876" operator="containsText" text="Significant barriers to completion">
      <formula>NOT(ISERROR(SEARCH("Significant barriers to completion",W13)))</formula>
    </cfRule>
  </conditionalFormatting>
  <conditionalFormatting sqref="AA13">
    <cfRule type="containsText" dxfId="3217" priority="1870" operator="containsText" text="Completed or fully on track">
      <formula>NOT(ISERROR(SEARCH("Completed or fully on track",AA13)))</formula>
    </cfRule>
    <cfRule type="containsText" dxfId="3216" priority="1871" operator="containsText" text="Issues to overcome/expected to complete">
      <formula>NOT(ISERROR(SEARCH("Issues to overcome/expected to complete",AA13)))</formula>
    </cfRule>
    <cfRule type="containsText" dxfId="3215" priority="1872" operator="containsText" text="Significant barriers to completion">
      <formula>NOT(ISERROR(SEARCH("Significant barriers to completion",AA13)))</formula>
    </cfRule>
  </conditionalFormatting>
  <conditionalFormatting sqref="AA13">
    <cfRule type="containsText" dxfId="3214" priority="1866" operator="containsText" text="Issues to overcome/expected to complete">
      <formula>NOT(ISERROR(SEARCH("Issues to overcome/expected to complete",AA13)))</formula>
    </cfRule>
  </conditionalFormatting>
  <conditionalFormatting sqref="AA13">
    <cfRule type="containsText" dxfId="3213" priority="1867" operator="containsText" text="Completed or fully on track">
      <formula>NOT(ISERROR(SEARCH("Completed or fully on track",AA13)))</formula>
    </cfRule>
    <cfRule type="containsText" dxfId="3212" priority="1868" operator="containsText" text="On track with minor barriers to completion">
      <formula>NOT(ISERROR(SEARCH("On track with minor barriers to completion",AA13)))</formula>
    </cfRule>
    <cfRule type="containsText" dxfId="3211" priority="1869" operator="containsText" text="Significant barriers to completion">
      <formula>NOT(ISERROR(SEARCH("Significant barriers to completion",AA13)))</formula>
    </cfRule>
  </conditionalFormatting>
  <conditionalFormatting sqref="E12">
    <cfRule type="containsText" dxfId="3210" priority="1856" operator="containsText" text="Completed or fully on track">
      <formula>NOT(ISERROR(SEARCH("Completed or fully on track",E12)))</formula>
    </cfRule>
    <cfRule type="containsText" dxfId="3209" priority="1857" operator="containsText" text="Issues to overcome/expected to complete">
      <formula>NOT(ISERROR(SEARCH("Issues to overcome/expected to complete",E12)))</formula>
    </cfRule>
    <cfRule type="containsText" dxfId="3208" priority="1858" operator="containsText" text="Significant barriers to completion">
      <formula>NOT(ISERROR(SEARCH("Significant barriers to completion",E12)))</formula>
    </cfRule>
  </conditionalFormatting>
  <conditionalFormatting sqref="M12">
    <cfRule type="containsText" dxfId="3207" priority="1853" operator="containsText" text="Completed or fully on track">
      <formula>NOT(ISERROR(SEARCH("Completed or fully on track",M12)))</formula>
    </cfRule>
    <cfRule type="containsText" dxfId="3206" priority="1854" operator="containsText" text="Issues to overcome/expected to complete">
      <formula>NOT(ISERROR(SEARCH("Issues to overcome/expected to complete",M12)))</formula>
    </cfRule>
    <cfRule type="containsText" dxfId="3205" priority="1855" operator="containsText" text="Significant barriers to completion">
      <formula>NOT(ISERROR(SEARCH("Significant barriers to completion",M12)))</formula>
    </cfRule>
  </conditionalFormatting>
  <conditionalFormatting sqref="B35">
    <cfRule type="containsText" dxfId="3204" priority="1844" operator="containsText" text="Completed or fully on track">
      <formula>NOT(ISERROR(SEARCH("Completed or fully on track",B35)))</formula>
    </cfRule>
    <cfRule type="containsText" dxfId="3203" priority="1845" operator="containsText" text="On track with minor barriers to completion">
      <formula>NOT(ISERROR(SEARCH("On track with minor barriers to completion",B35)))</formula>
    </cfRule>
    <cfRule type="containsText" dxfId="3202" priority="1846" operator="containsText" text="Significant barriers to completion">
      <formula>NOT(ISERROR(SEARCH("Significant barriers to completion",B35)))</formula>
    </cfRule>
  </conditionalFormatting>
  <conditionalFormatting sqref="B35">
    <cfRule type="containsText" dxfId="3201" priority="1841" operator="containsText" text="Completed or fully on track">
      <formula>NOT(ISERROR(SEARCH("Completed or fully on track",B35)))</formula>
    </cfRule>
    <cfRule type="containsText" dxfId="3200" priority="1842" operator="containsText" text="On track with minor barriers to completion">
      <formula>NOT(ISERROR(SEARCH("On track with minor barriers to completion",B35)))</formula>
    </cfRule>
    <cfRule type="containsText" dxfId="3199" priority="1843" operator="containsText" text="Significant barriers to completion">
      <formula>NOT(ISERROR(SEARCH("Significant barriers to completion",B35)))</formula>
    </cfRule>
  </conditionalFormatting>
  <conditionalFormatting sqref="B35">
    <cfRule type="containsText" dxfId="3198" priority="1840" operator="containsText" text="Issues to overcome/expected to complete">
      <formula>NOT(ISERROR(SEARCH("Issues to overcome/expected to complete",B35)))</formula>
    </cfRule>
  </conditionalFormatting>
  <conditionalFormatting sqref="E35">
    <cfRule type="containsText" dxfId="3197" priority="1823" operator="containsText" text="Completed or fully on track">
      <formula>NOT(ISERROR(SEARCH("Completed or fully on track",E35)))</formula>
    </cfRule>
    <cfRule type="containsText" dxfId="3196" priority="1824" operator="containsText" text="On track with minor barriers to completion">
      <formula>NOT(ISERROR(SEARCH("On track with minor barriers to completion",E35)))</formula>
    </cfRule>
    <cfRule type="containsText" dxfId="3195" priority="1825" operator="containsText" text="Significant barriers to completion">
      <formula>NOT(ISERROR(SEARCH("Significant barriers to completion",E35)))</formula>
    </cfRule>
  </conditionalFormatting>
  <conditionalFormatting sqref="E35">
    <cfRule type="containsText" dxfId="3194" priority="1820" operator="containsText" text="Completed or fully on track">
      <formula>NOT(ISERROR(SEARCH("Completed or fully on track",E35)))</formula>
    </cfRule>
    <cfRule type="containsText" dxfId="3193" priority="1821" operator="containsText" text="On track with minor barriers to completion">
      <formula>NOT(ISERROR(SEARCH("On track with minor barriers to completion",E35)))</formula>
    </cfRule>
    <cfRule type="containsText" dxfId="3192" priority="1822" operator="containsText" text="Significant barriers to completion">
      <formula>NOT(ISERROR(SEARCH("Significant barriers to completion",E35)))</formula>
    </cfRule>
  </conditionalFormatting>
  <conditionalFormatting sqref="E35">
    <cfRule type="containsText" dxfId="3191" priority="1819" operator="containsText" text="Issues to overcome/expected to complete">
      <formula>NOT(ISERROR(SEARCH("Issues to overcome/expected to complete",E35)))</formula>
    </cfRule>
  </conditionalFormatting>
  <conditionalFormatting sqref="F35">
    <cfRule type="containsText" dxfId="3190" priority="1816" operator="containsText" text="Completed or fully on track">
      <formula>NOT(ISERROR(SEARCH("Completed or fully on track",F35)))</formula>
    </cfRule>
    <cfRule type="containsText" dxfId="3189" priority="1817" operator="containsText" text="On track with minor barriers to completion">
      <formula>NOT(ISERROR(SEARCH("On track with minor barriers to completion",F35)))</formula>
    </cfRule>
    <cfRule type="containsText" dxfId="3188" priority="1818" operator="containsText" text="Significant barriers to completion">
      <formula>NOT(ISERROR(SEARCH("Significant barriers to completion",F35)))</formula>
    </cfRule>
  </conditionalFormatting>
  <conditionalFormatting sqref="F35">
    <cfRule type="containsText" dxfId="3187" priority="1813" operator="containsText" text="Completed or fully on track">
      <formula>NOT(ISERROR(SEARCH("Completed or fully on track",F35)))</formula>
    </cfRule>
    <cfRule type="containsText" dxfId="3186" priority="1814" operator="containsText" text="On track with minor barriers to completion">
      <formula>NOT(ISERROR(SEARCH("On track with minor barriers to completion",F35)))</formula>
    </cfRule>
    <cfRule type="containsText" dxfId="3185" priority="1815" operator="containsText" text="Significant barriers to completion">
      <formula>NOT(ISERROR(SEARCH("Significant barriers to completion",F35)))</formula>
    </cfRule>
  </conditionalFormatting>
  <conditionalFormatting sqref="F35">
    <cfRule type="containsText" dxfId="3184" priority="1812" operator="containsText" text="Issues to overcome/expected to complete">
      <formula>NOT(ISERROR(SEARCH("Issues to overcome/expected to complete",F35)))</formula>
    </cfRule>
  </conditionalFormatting>
  <conditionalFormatting sqref="G35">
    <cfRule type="containsText" dxfId="3183" priority="1809" operator="containsText" text="Completed or fully on track">
      <formula>NOT(ISERROR(SEARCH("Completed or fully on track",G35)))</formula>
    </cfRule>
    <cfRule type="containsText" dxfId="3182" priority="1810" operator="containsText" text="On track with minor barriers to completion">
      <formula>NOT(ISERROR(SEARCH("On track with minor barriers to completion",G35)))</formula>
    </cfRule>
    <cfRule type="containsText" dxfId="3181" priority="1811" operator="containsText" text="Significant barriers to completion">
      <formula>NOT(ISERROR(SEARCH("Significant barriers to completion",G35)))</formula>
    </cfRule>
  </conditionalFormatting>
  <conditionalFormatting sqref="G35">
    <cfRule type="containsText" dxfId="3180" priority="1806" operator="containsText" text="Completed or fully on track">
      <formula>NOT(ISERROR(SEARCH("Completed or fully on track",G35)))</formula>
    </cfRule>
    <cfRule type="containsText" dxfId="3179" priority="1807" operator="containsText" text="On track with minor barriers to completion">
      <formula>NOT(ISERROR(SEARCH("On track with minor barriers to completion",G35)))</formula>
    </cfRule>
    <cfRule type="containsText" dxfId="3178" priority="1808" operator="containsText" text="Significant barriers to completion">
      <formula>NOT(ISERROR(SEARCH("Significant barriers to completion",G35)))</formula>
    </cfRule>
  </conditionalFormatting>
  <conditionalFormatting sqref="G35">
    <cfRule type="containsText" dxfId="3177" priority="1805" operator="containsText" text="Issues to overcome/expected to complete">
      <formula>NOT(ISERROR(SEARCH("Issues to overcome/expected to complete",G35)))</formula>
    </cfRule>
  </conditionalFormatting>
  <conditionalFormatting sqref="H35">
    <cfRule type="containsText" dxfId="3176" priority="1802" operator="containsText" text="Completed or fully on track">
      <formula>NOT(ISERROR(SEARCH("Completed or fully on track",H35)))</formula>
    </cfRule>
    <cfRule type="containsText" dxfId="3175" priority="1803" operator="containsText" text="On track with minor barriers to completion">
      <formula>NOT(ISERROR(SEARCH("On track with minor barriers to completion",H35)))</formula>
    </cfRule>
    <cfRule type="containsText" dxfId="3174" priority="1804" operator="containsText" text="Significant barriers to completion">
      <formula>NOT(ISERROR(SEARCH("Significant barriers to completion",H35)))</formula>
    </cfRule>
  </conditionalFormatting>
  <conditionalFormatting sqref="H35">
    <cfRule type="containsText" dxfId="3173" priority="1799" operator="containsText" text="Completed or fully on track">
      <formula>NOT(ISERROR(SEARCH("Completed or fully on track",H35)))</formula>
    </cfRule>
    <cfRule type="containsText" dxfId="3172" priority="1800" operator="containsText" text="On track with minor barriers to completion">
      <formula>NOT(ISERROR(SEARCH("On track with minor barriers to completion",H35)))</formula>
    </cfRule>
    <cfRule type="containsText" dxfId="3171" priority="1801" operator="containsText" text="Significant barriers to completion">
      <formula>NOT(ISERROR(SEARCH("Significant barriers to completion",H35)))</formula>
    </cfRule>
  </conditionalFormatting>
  <conditionalFormatting sqref="H35">
    <cfRule type="containsText" dxfId="3170" priority="1798" operator="containsText" text="Issues to overcome/expected to complete">
      <formula>NOT(ISERROR(SEARCH("Issues to overcome/expected to complete",H35)))</formula>
    </cfRule>
  </conditionalFormatting>
  <conditionalFormatting sqref="I35">
    <cfRule type="containsText" dxfId="3169" priority="1795" operator="containsText" text="Completed or fully on track">
      <formula>NOT(ISERROR(SEARCH("Completed or fully on track",I35)))</formula>
    </cfRule>
    <cfRule type="containsText" dxfId="3168" priority="1796" operator="containsText" text="On track with minor barriers to completion">
      <formula>NOT(ISERROR(SEARCH("On track with minor barriers to completion",I35)))</formula>
    </cfRule>
    <cfRule type="containsText" dxfId="3167" priority="1797" operator="containsText" text="Significant barriers to completion">
      <formula>NOT(ISERROR(SEARCH("Significant barriers to completion",I35)))</formula>
    </cfRule>
  </conditionalFormatting>
  <conditionalFormatting sqref="I35">
    <cfRule type="containsText" dxfId="3166" priority="1792" operator="containsText" text="Completed or fully on track">
      <formula>NOT(ISERROR(SEARCH("Completed or fully on track",I35)))</formula>
    </cfRule>
    <cfRule type="containsText" dxfId="3165" priority="1793" operator="containsText" text="On track with minor barriers to completion">
      <formula>NOT(ISERROR(SEARCH("On track with minor barriers to completion",I35)))</formula>
    </cfRule>
    <cfRule type="containsText" dxfId="3164" priority="1794" operator="containsText" text="Significant barriers to completion">
      <formula>NOT(ISERROR(SEARCH("Significant barriers to completion",I35)))</formula>
    </cfRule>
  </conditionalFormatting>
  <conditionalFormatting sqref="I35">
    <cfRule type="containsText" dxfId="3163" priority="1791" operator="containsText" text="Issues to overcome/expected to complete">
      <formula>NOT(ISERROR(SEARCH("Issues to overcome/expected to complete",I35)))</formula>
    </cfRule>
  </conditionalFormatting>
  <conditionalFormatting sqref="J35">
    <cfRule type="containsText" dxfId="3162" priority="1788" operator="containsText" text="Completed or fully on track">
      <formula>NOT(ISERROR(SEARCH("Completed or fully on track",J35)))</formula>
    </cfRule>
    <cfRule type="containsText" dxfId="3161" priority="1789" operator="containsText" text="On track with minor barriers to completion">
      <formula>NOT(ISERROR(SEARCH("On track with minor barriers to completion",J35)))</formula>
    </cfRule>
    <cfRule type="containsText" dxfId="3160" priority="1790" operator="containsText" text="Significant barriers to completion">
      <formula>NOT(ISERROR(SEARCH("Significant barriers to completion",J35)))</formula>
    </cfRule>
  </conditionalFormatting>
  <conditionalFormatting sqref="J35">
    <cfRule type="containsText" dxfId="3159" priority="1785" operator="containsText" text="Completed or fully on track">
      <formula>NOT(ISERROR(SEARCH("Completed or fully on track",J35)))</formula>
    </cfRule>
    <cfRule type="containsText" dxfId="3158" priority="1786" operator="containsText" text="On track with minor barriers to completion">
      <formula>NOT(ISERROR(SEARCH("On track with minor barriers to completion",J35)))</formula>
    </cfRule>
    <cfRule type="containsText" dxfId="3157" priority="1787" operator="containsText" text="Significant barriers to completion">
      <formula>NOT(ISERROR(SEARCH("Significant barriers to completion",J35)))</formula>
    </cfRule>
  </conditionalFormatting>
  <conditionalFormatting sqref="J35">
    <cfRule type="containsText" dxfId="3156" priority="1784" operator="containsText" text="Issues to overcome/expected to complete">
      <formula>NOT(ISERROR(SEARCH("Issues to overcome/expected to complete",J35)))</formula>
    </cfRule>
  </conditionalFormatting>
  <conditionalFormatting sqref="K35">
    <cfRule type="containsText" dxfId="3155" priority="1781" operator="containsText" text="Completed or fully on track">
      <formula>NOT(ISERROR(SEARCH("Completed or fully on track",K35)))</formula>
    </cfRule>
    <cfRule type="containsText" dxfId="3154" priority="1782" operator="containsText" text="On track with minor barriers to completion">
      <formula>NOT(ISERROR(SEARCH("On track with minor barriers to completion",K35)))</formula>
    </cfRule>
    <cfRule type="containsText" dxfId="3153" priority="1783" operator="containsText" text="Significant barriers to completion">
      <formula>NOT(ISERROR(SEARCH("Significant barriers to completion",K35)))</formula>
    </cfRule>
  </conditionalFormatting>
  <conditionalFormatting sqref="K35">
    <cfRule type="containsText" dxfId="3152" priority="1778" operator="containsText" text="Completed or fully on track">
      <formula>NOT(ISERROR(SEARCH("Completed or fully on track",K35)))</formula>
    </cfRule>
    <cfRule type="containsText" dxfId="3151" priority="1779" operator="containsText" text="On track with minor barriers to completion">
      <formula>NOT(ISERROR(SEARCH("On track with minor barriers to completion",K35)))</formula>
    </cfRule>
    <cfRule type="containsText" dxfId="3150" priority="1780" operator="containsText" text="Significant barriers to completion">
      <formula>NOT(ISERROR(SEARCH("Significant barriers to completion",K35)))</formula>
    </cfRule>
  </conditionalFormatting>
  <conditionalFormatting sqref="K35">
    <cfRule type="containsText" dxfId="3149" priority="1777" operator="containsText" text="Issues to overcome/expected to complete">
      <formula>NOT(ISERROR(SEARCH("Issues to overcome/expected to complete",K35)))</formula>
    </cfRule>
  </conditionalFormatting>
  <conditionalFormatting sqref="L35">
    <cfRule type="containsText" dxfId="3148" priority="1774" operator="containsText" text="Completed or fully on track">
      <formula>NOT(ISERROR(SEARCH("Completed or fully on track",L35)))</formula>
    </cfRule>
    <cfRule type="containsText" dxfId="3147" priority="1775" operator="containsText" text="On track with minor barriers to completion">
      <formula>NOT(ISERROR(SEARCH("On track with minor barriers to completion",L35)))</formula>
    </cfRule>
    <cfRule type="containsText" dxfId="3146" priority="1776" operator="containsText" text="Significant barriers to completion">
      <formula>NOT(ISERROR(SEARCH("Significant barriers to completion",L35)))</formula>
    </cfRule>
  </conditionalFormatting>
  <conditionalFormatting sqref="L35">
    <cfRule type="containsText" dxfId="3145" priority="1771" operator="containsText" text="Completed or fully on track">
      <formula>NOT(ISERROR(SEARCH("Completed or fully on track",L35)))</formula>
    </cfRule>
    <cfRule type="containsText" dxfId="3144" priority="1772" operator="containsText" text="On track with minor barriers to completion">
      <formula>NOT(ISERROR(SEARCH("On track with minor barriers to completion",L35)))</formula>
    </cfRule>
    <cfRule type="containsText" dxfId="3143" priority="1773" operator="containsText" text="Significant barriers to completion">
      <formula>NOT(ISERROR(SEARCH("Significant barriers to completion",L35)))</formula>
    </cfRule>
  </conditionalFormatting>
  <conditionalFormatting sqref="L35">
    <cfRule type="containsText" dxfId="3142" priority="1770" operator="containsText" text="Issues to overcome/expected to complete">
      <formula>NOT(ISERROR(SEARCH("Issues to overcome/expected to complete",L35)))</formula>
    </cfRule>
  </conditionalFormatting>
  <conditionalFormatting sqref="M35">
    <cfRule type="containsText" dxfId="3141" priority="1767" operator="containsText" text="Completed or fully on track">
      <formula>NOT(ISERROR(SEARCH("Completed or fully on track",M35)))</formula>
    </cfRule>
    <cfRule type="containsText" dxfId="3140" priority="1768" operator="containsText" text="On track with minor barriers to completion">
      <formula>NOT(ISERROR(SEARCH("On track with minor barriers to completion",M35)))</formula>
    </cfRule>
    <cfRule type="containsText" dxfId="3139" priority="1769" operator="containsText" text="Significant barriers to completion">
      <formula>NOT(ISERROR(SEARCH("Significant barriers to completion",M35)))</formula>
    </cfRule>
  </conditionalFormatting>
  <conditionalFormatting sqref="M35">
    <cfRule type="containsText" dxfId="3138" priority="1764" operator="containsText" text="Completed or fully on track">
      <formula>NOT(ISERROR(SEARCH("Completed or fully on track",M35)))</formula>
    </cfRule>
    <cfRule type="containsText" dxfId="3137" priority="1765" operator="containsText" text="On track with minor barriers to completion">
      <formula>NOT(ISERROR(SEARCH("On track with minor barriers to completion",M35)))</formula>
    </cfRule>
    <cfRule type="containsText" dxfId="3136" priority="1766" operator="containsText" text="Significant barriers to completion">
      <formula>NOT(ISERROR(SEARCH("Significant barriers to completion",M35)))</formula>
    </cfRule>
  </conditionalFormatting>
  <conditionalFormatting sqref="M35">
    <cfRule type="containsText" dxfId="3135" priority="1763" operator="containsText" text="Issues to overcome/expected to complete">
      <formula>NOT(ISERROR(SEARCH("Issues to overcome/expected to complete",M35)))</formula>
    </cfRule>
  </conditionalFormatting>
  <conditionalFormatting sqref="N35">
    <cfRule type="containsText" dxfId="3134" priority="1760" operator="containsText" text="Completed or fully on track">
      <formula>NOT(ISERROR(SEARCH("Completed or fully on track",N35)))</formula>
    </cfRule>
    <cfRule type="containsText" dxfId="3133" priority="1761" operator="containsText" text="On track with minor barriers to completion">
      <formula>NOT(ISERROR(SEARCH("On track with minor barriers to completion",N35)))</formula>
    </cfRule>
    <cfRule type="containsText" dxfId="3132" priority="1762" operator="containsText" text="Significant barriers to completion">
      <formula>NOT(ISERROR(SEARCH("Significant barriers to completion",N35)))</formula>
    </cfRule>
  </conditionalFormatting>
  <conditionalFormatting sqref="N35">
    <cfRule type="containsText" dxfId="3131" priority="1757" operator="containsText" text="Completed or fully on track">
      <formula>NOT(ISERROR(SEARCH("Completed or fully on track",N35)))</formula>
    </cfRule>
    <cfRule type="containsText" dxfId="3130" priority="1758" operator="containsText" text="On track with minor barriers to completion">
      <formula>NOT(ISERROR(SEARCH("On track with minor barriers to completion",N35)))</formula>
    </cfRule>
    <cfRule type="containsText" dxfId="3129" priority="1759" operator="containsText" text="Significant barriers to completion">
      <formula>NOT(ISERROR(SEARCH("Significant barriers to completion",N35)))</formula>
    </cfRule>
  </conditionalFormatting>
  <conditionalFormatting sqref="N35">
    <cfRule type="containsText" dxfId="3128" priority="1756" operator="containsText" text="Issues to overcome/expected to complete">
      <formula>NOT(ISERROR(SEARCH("Issues to overcome/expected to complete",N35)))</formula>
    </cfRule>
  </conditionalFormatting>
  <conditionalFormatting sqref="P35">
    <cfRule type="containsText" dxfId="3127" priority="1753" operator="containsText" text="Completed or fully on track">
      <formula>NOT(ISERROR(SEARCH("Completed or fully on track",P35)))</formula>
    </cfRule>
    <cfRule type="containsText" dxfId="3126" priority="1754" operator="containsText" text="On track with minor barriers to completion">
      <formula>NOT(ISERROR(SEARCH("On track with minor barriers to completion",P35)))</formula>
    </cfRule>
    <cfRule type="containsText" dxfId="3125" priority="1755" operator="containsText" text="Significant barriers to completion">
      <formula>NOT(ISERROR(SEARCH("Significant barriers to completion",P35)))</formula>
    </cfRule>
  </conditionalFormatting>
  <conditionalFormatting sqref="P35">
    <cfRule type="containsText" dxfId="3124" priority="1750" operator="containsText" text="Completed or fully on track">
      <formula>NOT(ISERROR(SEARCH("Completed or fully on track",P35)))</formula>
    </cfRule>
    <cfRule type="containsText" dxfId="3123" priority="1751" operator="containsText" text="On track with minor barriers to completion">
      <formula>NOT(ISERROR(SEARCH("On track with minor barriers to completion",P35)))</formula>
    </cfRule>
    <cfRule type="containsText" dxfId="3122" priority="1752" operator="containsText" text="Significant barriers to completion">
      <formula>NOT(ISERROR(SEARCH("Significant barriers to completion",P35)))</formula>
    </cfRule>
  </conditionalFormatting>
  <conditionalFormatting sqref="P35">
    <cfRule type="containsText" dxfId="3121" priority="1749" operator="containsText" text="Issues to overcome/expected to complete">
      <formula>NOT(ISERROR(SEARCH("Issues to overcome/expected to complete",P35)))</formula>
    </cfRule>
  </conditionalFormatting>
  <conditionalFormatting sqref="Q35">
    <cfRule type="containsText" dxfId="3120" priority="1746" operator="containsText" text="Completed or fully on track">
      <formula>NOT(ISERROR(SEARCH("Completed or fully on track",Q35)))</formula>
    </cfRule>
    <cfRule type="containsText" dxfId="3119" priority="1747" operator="containsText" text="On track with minor barriers to completion">
      <formula>NOT(ISERROR(SEARCH("On track with minor barriers to completion",Q35)))</formula>
    </cfRule>
    <cfRule type="containsText" dxfId="3118" priority="1748" operator="containsText" text="Significant barriers to completion">
      <formula>NOT(ISERROR(SEARCH("Significant barriers to completion",Q35)))</formula>
    </cfRule>
  </conditionalFormatting>
  <conditionalFormatting sqref="R35">
    <cfRule type="containsText" dxfId="3117" priority="1739" operator="containsText" text="Completed or fully on track">
      <formula>NOT(ISERROR(SEARCH("Completed or fully on track",R35)))</formula>
    </cfRule>
    <cfRule type="containsText" dxfId="3116" priority="1740" operator="containsText" text="On track with minor barriers to completion">
      <formula>NOT(ISERROR(SEARCH("On track with minor barriers to completion",R35)))</formula>
    </cfRule>
    <cfRule type="containsText" dxfId="3115" priority="1741" operator="containsText" text="Significant barriers to completion">
      <formula>NOT(ISERROR(SEARCH("Significant barriers to completion",R35)))</formula>
    </cfRule>
  </conditionalFormatting>
  <conditionalFormatting sqref="R35">
    <cfRule type="containsText" dxfId="3114" priority="1736" operator="containsText" text="Completed or fully on track">
      <formula>NOT(ISERROR(SEARCH("Completed or fully on track",R35)))</formula>
    </cfRule>
    <cfRule type="containsText" dxfId="3113" priority="1737" operator="containsText" text="On track with minor barriers to completion">
      <formula>NOT(ISERROR(SEARCH("On track with minor barriers to completion",R35)))</formula>
    </cfRule>
    <cfRule type="containsText" dxfId="3112" priority="1738" operator="containsText" text="Significant barriers to completion">
      <formula>NOT(ISERROR(SEARCH("Significant barriers to completion",R35)))</formula>
    </cfRule>
  </conditionalFormatting>
  <conditionalFormatting sqref="R35">
    <cfRule type="containsText" dxfId="3111" priority="1735" operator="containsText" text="Issues to overcome/expected to complete">
      <formula>NOT(ISERROR(SEARCH("Issues to overcome/expected to complete",R35)))</formula>
    </cfRule>
  </conditionalFormatting>
  <conditionalFormatting sqref="T35">
    <cfRule type="containsText" dxfId="3110" priority="1725" operator="containsText" text="Completed or fully on track">
      <formula>NOT(ISERROR(SEARCH("Completed or fully on track",T35)))</formula>
    </cfRule>
    <cfRule type="containsText" dxfId="3109" priority="1726" operator="containsText" text="On track with minor barriers to completion">
      <formula>NOT(ISERROR(SEARCH("On track with minor barriers to completion",T35)))</formula>
    </cfRule>
    <cfRule type="containsText" dxfId="3108" priority="1727" operator="containsText" text="Significant barriers to completion">
      <formula>NOT(ISERROR(SEARCH("Significant barriers to completion",T35)))</formula>
    </cfRule>
  </conditionalFormatting>
  <conditionalFormatting sqref="T35">
    <cfRule type="containsText" dxfId="3107" priority="1722" operator="containsText" text="Completed or fully on track">
      <formula>NOT(ISERROR(SEARCH("Completed or fully on track",T35)))</formula>
    </cfRule>
    <cfRule type="containsText" dxfId="3106" priority="1723" operator="containsText" text="On track with minor barriers to completion">
      <formula>NOT(ISERROR(SEARCH("On track with minor barriers to completion",T35)))</formula>
    </cfRule>
    <cfRule type="containsText" dxfId="3105" priority="1724" operator="containsText" text="Significant barriers to completion">
      <formula>NOT(ISERROR(SEARCH("Significant barriers to completion",T35)))</formula>
    </cfRule>
  </conditionalFormatting>
  <conditionalFormatting sqref="T35">
    <cfRule type="containsText" dxfId="3104" priority="1721" operator="containsText" text="Issues to overcome/expected to complete">
      <formula>NOT(ISERROR(SEARCH("Issues to overcome/expected to complete",T35)))</formula>
    </cfRule>
  </conditionalFormatting>
  <conditionalFormatting sqref="U35">
    <cfRule type="containsText" dxfId="3103" priority="1718" operator="containsText" text="Completed or fully on track">
      <formula>NOT(ISERROR(SEARCH("Completed or fully on track",U35)))</formula>
    </cfRule>
    <cfRule type="containsText" dxfId="3102" priority="1719" operator="containsText" text="On track with minor barriers to completion">
      <formula>NOT(ISERROR(SEARCH("On track with minor barriers to completion",U35)))</formula>
    </cfRule>
    <cfRule type="containsText" dxfId="3101" priority="1720" operator="containsText" text="Significant barriers to completion">
      <formula>NOT(ISERROR(SEARCH("Significant barriers to completion",U35)))</formula>
    </cfRule>
  </conditionalFormatting>
  <conditionalFormatting sqref="U35">
    <cfRule type="containsText" dxfId="3100" priority="1715" operator="containsText" text="Completed or fully on track">
      <formula>NOT(ISERROR(SEARCH("Completed or fully on track",U35)))</formula>
    </cfRule>
    <cfRule type="containsText" dxfId="3099" priority="1716" operator="containsText" text="On track with minor barriers to completion">
      <formula>NOT(ISERROR(SEARCH("On track with minor barriers to completion",U35)))</formula>
    </cfRule>
    <cfRule type="containsText" dxfId="3098" priority="1717" operator="containsText" text="Significant barriers to completion">
      <formula>NOT(ISERROR(SEARCH("Significant barriers to completion",U35)))</formula>
    </cfRule>
  </conditionalFormatting>
  <conditionalFormatting sqref="U35">
    <cfRule type="containsText" dxfId="3097" priority="1714" operator="containsText" text="Issues to overcome/expected to complete">
      <formula>NOT(ISERROR(SEARCH("Issues to overcome/expected to complete",U35)))</formula>
    </cfRule>
  </conditionalFormatting>
  <conditionalFormatting sqref="V35">
    <cfRule type="containsText" dxfId="3096" priority="1711" operator="containsText" text="Completed or fully on track">
      <formula>NOT(ISERROR(SEARCH("Completed or fully on track",V35)))</formula>
    </cfRule>
    <cfRule type="containsText" dxfId="3095" priority="1712" operator="containsText" text="On track with minor barriers to completion">
      <formula>NOT(ISERROR(SEARCH("On track with minor barriers to completion",V35)))</formula>
    </cfRule>
    <cfRule type="containsText" dxfId="3094" priority="1713" operator="containsText" text="Significant barriers to completion">
      <formula>NOT(ISERROR(SEARCH("Significant barriers to completion",V35)))</formula>
    </cfRule>
  </conditionalFormatting>
  <conditionalFormatting sqref="V35">
    <cfRule type="containsText" dxfId="3093" priority="1708" operator="containsText" text="Completed or fully on track">
      <formula>NOT(ISERROR(SEARCH("Completed or fully on track",V35)))</formula>
    </cfRule>
    <cfRule type="containsText" dxfId="3092" priority="1709" operator="containsText" text="On track with minor barriers to completion">
      <formula>NOT(ISERROR(SEARCH("On track with minor barriers to completion",V35)))</formula>
    </cfRule>
    <cfRule type="containsText" dxfId="3091" priority="1710" operator="containsText" text="Significant barriers to completion">
      <formula>NOT(ISERROR(SEARCH("Significant barriers to completion",V35)))</formula>
    </cfRule>
  </conditionalFormatting>
  <conditionalFormatting sqref="V35">
    <cfRule type="containsText" dxfId="3090" priority="1707" operator="containsText" text="Issues to overcome/expected to complete">
      <formula>NOT(ISERROR(SEARCH("Issues to overcome/expected to complete",V35)))</formula>
    </cfRule>
  </conditionalFormatting>
  <conditionalFormatting sqref="W35">
    <cfRule type="containsText" dxfId="3089" priority="1704" operator="containsText" text="Completed or fully on track">
      <formula>NOT(ISERROR(SEARCH("Completed or fully on track",W35)))</formula>
    </cfRule>
    <cfRule type="containsText" dxfId="3088" priority="1705" operator="containsText" text="On track with minor barriers to completion">
      <formula>NOT(ISERROR(SEARCH("On track with minor barriers to completion",W35)))</formula>
    </cfRule>
    <cfRule type="containsText" dxfId="3087" priority="1706" operator="containsText" text="Significant barriers to completion">
      <formula>NOT(ISERROR(SEARCH("Significant barriers to completion",W35)))</formula>
    </cfRule>
  </conditionalFormatting>
  <conditionalFormatting sqref="W35">
    <cfRule type="containsText" dxfId="3086" priority="1701" operator="containsText" text="Completed or fully on track">
      <formula>NOT(ISERROR(SEARCH("Completed or fully on track",W35)))</formula>
    </cfRule>
    <cfRule type="containsText" dxfId="3085" priority="1702" operator="containsText" text="On track with minor barriers to completion">
      <formula>NOT(ISERROR(SEARCH("On track with minor barriers to completion",W35)))</formula>
    </cfRule>
    <cfRule type="containsText" dxfId="3084" priority="1703" operator="containsText" text="Significant barriers to completion">
      <formula>NOT(ISERROR(SEARCH("Significant barriers to completion",W35)))</formula>
    </cfRule>
  </conditionalFormatting>
  <conditionalFormatting sqref="W35">
    <cfRule type="containsText" dxfId="3083" priority="1700" operator="containsText" text="Issues to overcome/expected to complete">
      <formula>NOT(ISERROR(SEARCH("Issues to overcome/expected to complete",W35)))</formula>
    </cfRule>
  </conditionalFormatting>
  <conditionalFormatting sqref="X35">
    <cfRule type="containsText" dxfId="3082" priority="1697" operator="containsText" text="Completed or fully on track">
      <formula>NOT(ISERROR(SEARCH("Completed or fully on track",X35)))</formula>
    </cfRule>
    <cfRule type="containsText" dxfId="3081" priority="1698" operator="containsText" text="On track with minor barriers to completion">
      <formula>NOT(ISERROR(SEARCH("On track with minor barriers to completion",X35)))</formula>
    </cfRule>
    <cfRule type="containsText" dxfId="3080" priority="1699" operator="containsText" text="Significant barriers to completion">
      <formula>NOT(ISERROR(SEARCH("Significant barriers to completion",X35)))</formula>
    </cfRule>
  </conditionalFormatting>
  <conditionalFormatting sqref="X35">
    <cfRule type="containsText" dxfId="3079" priority="1694" operator="containsText" text="Completed or fully on track">
      <formula>NOT(ISERROR(SEARCH("Completed or fully on track",X35)))</formula>
    </cfRule>
    <cfRule type="containsText" dxfId="3078" priority="1695" operator="containsText" text="On track with minor barriers to completion">
      <formula>NOT(ISERROR(SEARCH("On track with minor barriers to completion",X35)))</formula>
    </cfRule>
    <cfRule type="containsText" dxfId="3077" priority="1696" operator="containsText" text="Significant barriers to completion">
      <formula>NOT(ISERROR(SEARCH("Significant barriers to completion",X35)))</formula>
    </cfRule>
  </conditionalFormatting>
  <conditionalFormatting sqref="X35">
    <cfRule type="containsText" dxfId="3076" priority="1693" operator="containsText" text="Issues to overcome/expected to complete">
      <formula>NOT(ISERROR(SEARCH("Issues to overcome/expected to complete",X35)))</formula>
    </cfRule>
  </conditionalFormatting>
  <conditionalFormatting sqref="Y35">
    <cfRule type="containsText" dxfId="3075" priority="1690" operator="containsText" text="Completed or fully on track">
      <formula>NOT(ISERROR(SEARCH("Completed or fully on track",Y35)))</formula>
    </cfRule>
    <cfRule type="containsText" dxfId="3074" priority="1691" operator="containsText" text="On track with minor barriers to completion">
      <formula>NOT(ISERROR(SEARCH("On track with minor barriers to completion",Y35)))</formula>
    </cfRule>
    <cfRule type="containsText" dxfId="3073" priority="1692" operator="containsText" text="Significant barriers to completion">
      <formula>NOT(ISERROR(SEARCH("Significant barriers to completion",Y35)))</formula>
    </cfRule>
  </conditionalFormatting>
  <conditionalFormatting sqref="Y35">
    <cfRule type="containsText" dxfId="3072" priority="1687" operator="containsText" text="Completed or fully on track">
      <formula>NOT(ISERROR(SEARCH("Completed or fully on track",Y35)))</formula>
    </cfRule>
    <cfRule type="containsText" dxfId="3071" priority="1688" operator="containsText" text="On track with minor barriers to completion">
      <formula>NOT(ISERROR(SEARCH("On track with minor barriers to completion",Y35)))</formula>
    </cfRule>
    <cfRule type="containsText" dxfId="3070" priority="1689" operator="containsText" text="Significant barriers to completion">
      <formula>NOT(ISERROR(SEARCH("Significant barriers to completion",Y35)))</formula>
    </cfRule>
  </conditionalFormatting>
  <conditionalFormatting sqref="Y35">
    <cfRule type="containsText" dxfId="3069" priority="1686" operator="containsText" text="Issues to overcome/expected to complete">
      <formula>NOT(ISERROR(SEARCH("Issues to overcome/expected to complete",Y35)))</formula>
    </cfRule>
  </conditionalFormatting>
  <conditionalFormatting sqref="Z35">
    <cfRule type="containsText" dxfId="3068" priority="1683" operator="containsText" text="Completed or fully on track">
      <formula>NOT(ISERROR(SEARCH("Completed or fully on track",Z35)))</formula>
    </cfRule>
    <cfRule type="containsText" dxfId="3067" priority="1684" operator="containsText" text="On track with minor barriers to completion">
      <formula>NOT(ISERROR(SEARCH("On track with minor barriers to completion",Z35)))</formula>
    </cfRule>
    <cfRule type="containsText" dxfId="3066" priority="1685" operator="containsText" text="Significant barriers to completion">
      <formula>NOT(ISERROR(SEARCH("Significant barriers to completion",Z35)))</formula>
    </cfRule>
  </conditionalFormatting>
  <conditionalFormatting sqref="Z35">
    <cfRule type="containsText" dxfId="3065" priority="1680" operator="containsText" text="Completed or fully on track">
      <formula>NOT(ISERROR(SEARCH("Completed or fully on track",Z35)))</formula>
    </cfRule>
    <cfRule type="containsText" dxfId="3064" priority="1681" operator="containsText" text="On track with minor barriers to completion">
      <formula>NOT(ISERROR(SEARCH("On track with minor barriers to completion",Z35)))</formula>
    </cfRule>
    <cfRule type="containsText" dxfId="3063" priority="1682" operator="containsText" text="Significant barriers to completion">
      <formula>NOT(ISERROR(SEARCH("Significant barriers to completion",Z35)))</formula>
    </cfRule>
  </conditionalFormatting>
  <conditionalFormatting sqref="Z35">
    <cfRule type="containsText" dxfId="3062" priority="1679" operator="containsText" text="Issues to overcome/expected to complete">
      <formula>NOT(ISERROR(SEARCH("Issues to overcome/expected to complete",Z35)))</formula>
    </cfRule>
  </conditionalFormatting>
  <conditionalFormatting sqref="AA35">
    <cfRule type="containsText" dxfId="3061" priority="1676" operator="containsText" text="Completed or fully on track">
      <formula>NOT(ISERROR(SEARCH("Completed or fully on track",AA35)))</formula>
    </cfRule>
    <cfRule type="containsText" dxfId="3060" priority="1677" operator="containsText" text="On track with minor barriers to completion">
      <formula>NOT(ISERROR(SEARCH("On track with minor barriers to completion",AA35)))</formula>
    </cfRule>
    <cfRule type="containsText" dxfId="3059" priority="1678" operator="containsText" text="Significant barriers to completion">
      <formula>NOT(ISERROR(SEARCH("Significant barriers to completion",AA35)))</formula>
    </cfRule>
  </conditionalFormatting>
  <conditionalFormatting sqref="AA35">
    <cfRule type="containsText" dxfId="3058" priority="1673" operator="containsText" text="Completed or fully on track">
      <formula>NOT(ISERROR(SEARCH("Completed or fully on track",AA35)))</formula>
    </cfRule>
    <cfRule type="containsText" dxfId="3057" priority="1674" operator="containsText" text="On track with minor barriers to completion">
      <formula>NOT(ISERROR(SEARCH("On track with minor barriers to completion",AA35)))</formula>
    </cfRule>
    <cfRule type="containsText" dxfId="3056" priority="1675" operator="containsText" text="Significant barriers to completion">
      <formula>NOT(ISERROR(SEARCH("Significant barriers to completion",AA35)))</formula>
    </cfRule>
  </conditionalFormatting>
  <conditionalFormatting sqref="AA35">
    <cfRule type="containsText" dxfId="3055" priority="1672" operator="containsText" text="Issues to overcome/expected to complete">
      <formula>NOT(ISERROR(SEARCH("Issues to overcome/expected to complete",AA35)))</formula>
    </cfRule>
  </conditionalFormatting>
  <conditionalFormatting sqref="AB23">
    <cfRule type="containsText" dxfId="3054" priority="1662" operator="containsText" text="Completed or fully on track">
      <formula>NOT(ISERROR(SEARCH("Completed or fully on track",AB23)))</formula>
    </cfRule>
    <cfRule type="containsText" dxfId="3053" priority="1663" operator="containsText" text="Issues to overcome/expected to complete">
      <formula>NOT(ISERROR(SEARCH("Issues to overcome/expected to complete",AB23)))</formula>
    </cfRule>
    <cfRule type="containsText" dxfId="3052" priority="1664" operator="containsText" text="Significant barriers to completion">
      <formula>NOT(ISERROR(SEARCH("Significant barriers to completion",AB23)))</formula>
    </cfRule>
  </conditionalFormatting>
  <conditionalFormatting sqref="AB24">
    <cfRule type="containsText" dxfId="3051" priority="1659" operator="containsText" text="Completed or fully on track">
      <formula>NOT(ISERROR(SEARCH("Completed or fully on track",AB24)))</formula>
    </cfRule>
    <cfRule type="containsText" dxfId="3050" priority="1660" operator="containsText" text="Issues to overcome/expected to complete">
      <formula>NOT(ISERROR(SEARCH("Issues to overcome/expected to complete",AB24)))</formula>
    </cfRule>
    <cfRule type="containsText" dxfId="3049" priority="1661" operator="containsText" text="Significant barriers to completion">
      <formula>NOT(ISERROR(SEARCH("Significant barriers to completion",AB24)))</formula>
    </cfRule>
  </conditionalFormatting>
  <conditionalFormatting sqref="B7">
    <cfRule type="containsText" dxfId="3048" priority="1475" operator="containsText" text="Completed or fully on track">
      <formula>NOT(ISERROR(SEARCH("Completed or fully on track",B7)))</formula>
    </cfRule>
    <cfRule type="containsText" dxfId="3047" priority="1476" operator="containsText" text="On track with minor barriers to completion">
      <formula>NOT(ISERROR(SEARCH("On track with minor barriers to completion",B7)))</formula>
    </cfRule>
    <cfRule type="containsText" dxfId="3046" priority="1477" operator="containsText" text="Significant barriers to completion">
      <formula>NOT(ISERROR(SEARCH("Significant barriers to completion",B7)))</formula>
    </cfRule>
  </conditionalFormatting>
  <conditionalFormatting sqref="B7">
    <cfRule type="containsText" dxfId="3045" priority="1472" operator="containsText" text="Completed or fully on track">
      <formula>NOT(ISERROR(SEARCH("Completed or fully on track",B7)))</formula>
    </cfRule>
    <cfRule type="containsText" dxfId="3044" priority="1473" operator="containsText" text="On track with minor barriers to completion">
      <formula>NOT(ISERROR(SEARCH("On track with minor barriers to completion",B7)))</formula>
    </cfRule>
    <cfRule type="containsText" dxfId="3043" priority="1474" operator="containsText" text="Significant barriers to completion">
      <formula>NOT(ISERROR(SEARCH("Significant barriers to completion",B7)))</formula>
    </cfRule>
  </conditionalFormatting>
  <conditionalFormatting sqref="B7">
    <cfRule type="containsText" dxfId="3042" priority="1471" operator="containsText" text="Issues to overcome/expected to complete">
      <formula>NOT(ISERROR(SEARCH("Issues to overcome/expected to complete",B7)))</formula>
    </cfRule>
  </conditionalFormatting>
  <conditionalFormatting sqref="C7">
    <cfRule type="containsText" dxfId="3041" priority="1468" operator="containsText" text="Completed or fully on track">
      <formula>NOT(ISERROR(SEARCH("Completed or fully on track",C7)))</formula>
    </cfRule>
    <cfRule type="containsText" dxfId="3040" priority="1469" operator="containsText" text="On track with minor barriers to completion">
      <formula>NOT(ISERROR(SEARCH("On track with minor barriers to completion",C7)))</formula>
    </cfRule>
    <cfRule type="containsText" dxfId="3039" priority="1470" operator="containsText" text="Significant barriers to completion">
      <formula>NOT(ISERROR(SEARCH("Significant barriers to completion",C7)))</formula>
    </cfRule>
  </conditionalFormatting>
  <conditionalFormatting sqref="C7">
    <cfRule type="containsText" dxfId="3038" priority="1465" operator="containsText" text="Completed or fully on track">
      <formula>NOT(ISERROR(SEARCH("Completed or fully on track",C7)))</formula>
    </cfRule>
    <cfRule type="containsText" dxfId="3037" priority="1466" operator="containsText" text="On track with minor barriers to completion">
      <formula>NOT(ISERROR(SEARCH("On track with minor barriers to completion",C7)))</formula>
    </cfRule>
    <cfRule type="containsText" dxfId="3036" priority="1467" operator="containsText" text="Significant barriers to completion">
      <formula>NOT(ISERROR(SEARCH("Significant barriers to completion",C7)))</formula>
    </cfRule>
  </conditionalFormatting>
  <conditionalFormatting sqref="C7">
    <cfRule type="containsText" dxfId="3035" priority="1464" operator="containsText" text="Issues to overcome/expected to complete">
      <formula>NOT(ISERROR(SEARCH("Issues to overcome/expected to complete",C7)))</formula>
    </cfRule>
  </conditionalFormatting>
  <conditionalFormatting sqref="D7">
    <cfRule type="containsText" dxfId="3034" priority="1461" operator="containsText" text="Completed or fully on track">
      <formula>NOT(ISERROR(SEARCH("Completed or fully on track",D7)))</formula>
    </cfRule>
    <cfRule type="containsText" dxfId="3033" priority="1462" operator="containsText" text="On track with minor barriers to completion">
      <formula>NOT(ISERROR(SEARCH("On track with minor barriers to completion",D7)))</formula>
    </cfRule>
    <cfRule type="containsText" dxfId="3032" priority="1463" operator="containsText" text="Significant barriers to completion">
      <formula>NOT(ISERROR(SEARCH("Significant barriers to completion",D7)))</formula>
    </cfRule>
  </conditionalFormatting>
  <conditionalFormatting sqref="D7">
    <cfRule type="containsText" dxfId="3031" priority="1458" operator="containsText" text="Completed or fully on track">
      <formula>NOT(ISERROR(SEARCH("Completed or fully on track",D7)))</formula>
    </cfRule>
    <cfRule type="containsText" dxfId="3030" priority="1459" operator="containsText" text="On track with minor barriers to completion">
      <formula>NOT(ISERROR(SEARCH("On track with minor barriers to completion",D7)))</formula>
    </cfRule>
    <cfRule type="containsText" dxfId="3029" priority="1460" operator="containsText" text="Significant barriers to completion">
      <formula>NOT(ISERROR(SEARCH("Significant barriers to completion",D7)))</formula>
    </cfRule>
  </conditionalFormatting>
  <conditionalFormatting sqref="D7">
    <cfRule type="containsText" dxfId="3028" priority="1457" operator="containsText" text="Issues to overcome/expected to complete">
      <formula>NOT(ISERROR(SEARCH("Issues to overcome/expected to complete",D7)))</formula>
    </cfRule>
  </conditionalFormatting>
  <conditionalFormatting sqref="E7">
    <cfRule type="containsText" dxfId="3027" priority="1454" operator="containsText" text="Completed or fully on track">
      <formula>NOT(ISERROR(SEARCH("Completed or fully on track",E7)))</formula>
    </cfRule>
    <cfRule type="containsText" dxfId="3026" priority="1455" operator="containsText" text="On track with minor barriers to completion">
      <formula>NOT(ISERROR(SEARCH("On track with minor barriers to completion",E7)))</formula>
    </cfRule>
    <cfRule type="containsText" dxfId="3025" priority="1456" operator="containsText" text="Significant barriers to completion">
      <formula>NOT(ISERROR(SEARCH("Significant barriers to completion",E7)))</formula>
    </cfRule>
  </conditionalFormatting>
  <conditionalFormatting sqref="E7">
    <cfRule type="containsText" dxfId="3024" priority="1451" operator="containsText" text="Completed or fully on track">
      <formula>NOT(ISERROR(SEARCH("Completed or fully on track",E7)))</formula>
    </cfRule>
    <cfRule type="containsText" dxfId="3023" priority="1452" operator="containsText" text="On track with minor barriers to completion">
      <formula>NOT(ISERROR(SEARCH("On track with minor barriers to completion",E7)))</formula>
    </cfRule>
    <cfRule type="containsText" dxfId="3022" priority="1453" operator="containsText" text="Significant barriers to completion">
      <formula>NOT(ISERROR(SEARCH("Significant barriers to completion",E7)))</formula>
    </cfRule>
  </conditionalFormatting>
  <conditionalFormatting sqref="E7">
    <cfRule type="containsText" dxfId="3021" priority="1450" operator="containsText" text="Issues to overcome/expected to complete">
      <formula>NOT(ISERROR(SEARCH("Issues to overcome/expected to complete",E7)))</formula>
    </cfRule>
  </conditionalFormatting>
  <conditionalFormatting sqref="M7">
    <cfRule type="containsText" dxfId="3020" priority="1398" operator="containsText" text="Completed or fully on track">
      <formula>NOT(ISERROR(SEARCH("Completed or fully on track",M7)))</formula>
    </cfRule>
    <cfRule type="containsText" dxfId="3019" priority="1399" operator="containsText" text="On track with minor barriers to completion">
      <formula>NOT(ISERROR(SEARCH("On track with minor barriers to completion",M7)))</formula>
    </cfRule>
    <cfRule type="containsText" dxfId="3018" priority="1400" operator="containsText" text="Significant barriers to completion">
      <formula>NOT(ISERROR(SEARCH("Significant barriers to completion",M7)))</formula>
    </cfRule>
  </conditionalFormatting>
  <conditionalFormatting sqref="M7">
    <cfRule type="containsText" dxfId="3017" priority="1395" operator="containsText" text="Completed or fully on track">
      <formula>NOT(ISERROR(SEARCH("Completed or fully on track",M7)))</formula>
    </cfRule>
    <cfRule type="containsText" dxfId="3016" priority="1396" operator="containsText" text="On track with minor barriers to completion">
      <formula>NOT(ISERROR(SEARCH("On track with minor barriers to completion",M7)))</formula>
    </cfRule>
    <cfRule type="containsText" dxfId="3015" priority="1397" operator="containsText" text="Significant barriers to completion">
      <formula>NOT(ISERROR(SEARCH("Significant barriers to completion",M7)))</formula>
    </cfRule>
  </conditionalFormatting>
  <conditionalFormatting sqref="M7">
    <cfRule type="containsText" dxfId="3014" priority="1394" operator="containsText" text="Issues to overcome/expected to complete">
      <formula>NOT(ISERROR(SEARCH("Issues to overcome/expected to complete",M7)))</formula>
    </cfRule>
  </conditionalFormatting>
  <conditionalFormatting sqref="F7">
    <cfRule type="containsText" dxfId="3013" priority="1447" operator="containsText" text="Completed or fully on track">
      <formula>NOT(ISERROR(SEARCH("Completed or fully on track",F7)))</formula>
    </cfRule>
    <cfRule type="containsText" dxfId="3012" priority="1448" operator="containsText" text="On track with minor barriers to completion">
      <formula>NOT(ISERROR(SEARCH("On track with minor barriers to completion",F7)))</formula>
    </cfRule>
    <cfRule type="containsText" dxfId="3011" priority="1449" operator="containsText" text="Significant barriers to completion">
      <formula>NOT(ISERROR(SEARCH("Significant barriers to completion",F7)))</formula>
    </cfRule>
  </conditionalFormatting>
  <conditionalFormatting sqref="F7">
    <cfRule type="containsText" dxfId="3010" priority="1444" operator="containsText" text="Completed or fully on track">
      <formula>NOT(ISERROR(SEARCH("Completed or fully on track",F7)))</formula>
    </cfRule>
    <cfRule type="containsText" dxfId="3009" priority="1445" operator="containsText" text="On track with minor barriers to completion">
      <formula>NOT(ISERROR(SEARCH("On track with minor barriers to completion",F7)))</formula>
    </cfRule>
    <cfRule type="containsText" dxfId="3008" priority="1446" operator="containsText" text="Significant barriers to completion">
      <formula>NOT(ISERROR(SEARCH("Significant barriers to completion",F7)))</formula>
    </cfRule>
  </conditionalFormatting>
  <conditionalFormatting sqref="F7">
    <cfRule type="containsText" dxfId="3007" priority="1443" operator="containsText" text="Issues to overcome/expected to complete">
      <formula>NOT(ISERROR(SEARCH("Issues to overcome/expected to complete",F7)))</formula>
    </cfRule>
  </conditionalFormatting>
  <conditionalFormatting sqref="G7">
    <cfRule type="containsText" dxfId="3006" priority="1440" operator="containsText" text="Completed or fully on track">
      <formula>NOT(ISERROR(SEARCH("Completed or fully on track",G7)))</formula>
    </cfRule>
    <cfRule type="containsText" dxfId="3005" priority="1441" operator="containsText" text="On track with minor barriers to completion">
      <formula>NOT(ISERROR(SEARCH("On track with minor barriers to completion",G7)))</formula>
    </cfRule>
    <cfRule type="containsText" dxfId="3004" priority="1442" operator="containsText" text="Significant barriers to completion">
      <formula>NOT(ISERROR(SEARCH("Significant barriers to completion",G7)))</formula>
    </cfRule>
  </conditionalFormatting>
  <conditionalFormatting sqref="G7">
    <cfRule type="containsText" dxfId="3003" priority="1437" operator="containsText" text="Completed or fully on track">
      <formula>NOT(ISERROR(SEARCH("Completed or fully on track",G7)))</formula>
    </cfRule>
    <cfRule type="containsText" dxfId="3002" priority="1438" operator="containsText" text="On track with minor barriers to completion">
      <formula>NOT(ISERROR(SEARCH("On track with minor barriers to completion",G7)))</formula>
    </cfRule>
    <cfRule type="containsText" dxfId="3001" priority="1439" operator="containsText" text="Significant barriers to completion">
      <formula>NOT(ISERROR(SEARCH("Significant barriers to completion",G7)))</formula>
    </cfRule>
  </conditionalFormatting>
  <conditionalFormatting sqref="G7">
    <cfRule type="containsText" dxfId="3000" priority="1436" operator="containsText" text="Issues to overcome/expected to complete">
      <formula>NOT(ISERROR(SEARCH("Issues to overcome/expected to complete",G7)))</formula>
    </cfRule>
  </conditionalFormatting>
  <conditionalFormatting sqref="H7">
    <cfRule type="containsText" dxfId="2999" priority="1433" operator="containsText" text="Completed or fully on track">
      <formula>NOT(ISERROR(SEARCH("Completed or fully on track",H7)))</formula>
    </cfRule>
    <cfRule type="containsText" dxfId="2998" priority="1434" operator="containsText" text="On track with minor barriers to completion">
      <formula>NOT(ISERROR(SEARCH("On track with minor barriers to completion",H7)))</formula>
    </cfRule>
    <cfRule type="containsText" dxfId="2997" priority="1435" operator="containsText" text="Significant barriers to completion">
      <formula>NOT(ISERROR(SEARCH("Significant barriers to completion",H7)))</formula>
    </cfRule>
  </conditionalFormatting>
  <conditionalFormatting sqref="H7">
    <cfRule type="containsText" dxfId="2996" priority="1430" operator="containsText" text="Completed or fully on track">
      <formula>NOT(ISERROR(SEARCH("Completed or fully on track",H7)))</formula>
    </cfRule>
    <cfRule type="containsText" dxfId="2995" priority="1431" operator="containsText" text="On track with minor barriers to completion">
      <formula>NOT(ISERROR(SEARCH("On track with minor barriers to completion",H7)))</formula>
    </cfRule>
    <cfRule type="containsText" dxfId="2994" priority="1432" operator="containsText" text="Significant barriers to completion">
      <formula>NOT(ISERROR(SEARCH("Significant barriers to completion",H7)))</formula>
    </cfRule>
  </conditionalFormatting>
  <conditionalFormatting sqref="H7">
    <cfRule type="containsText" dxfId="2993" priority="1429" operator="containsText" text="Issues to overcome/expected to complete">
      <formula>NOT(ISERROR(SEARCH("Issues to overcome/expected to complete",H7)))</formula>
    </cfRule>
  </conditionalFormatting>
  <conditionalFormatting sqref="I7">
    <cfRule type="containsText" dxfId="2992" priority="1426" operator="containsText" text="Completed or fully on track">
      <formula>NOT(ISERROR(SEARCH("Completed or fully on track",I7)))</formula>
    </cfRule>
    <cfRule type="containsText" dxfId="2991" priority="1427" operator="containsText" text="On track with minor barriers to completion">
      <formula>NOT(ISERROR(SEARCH("On track with minor barriers to completion",I7)))</formula>
    </cfRule>
    <cfRule type="containsText" dxfId="2990" priority="1428" operator="containsText" text="Significant barriers to completion">
      <formula>NOT(ISERROR(SEARCH("Significant barriers to completion",I7)))</formula>
    </cfRule>
  </conditionalFormatting>
  <conditionalFormatting sqref="I7">
    <cfRule type="containsText" dxfId="2989" priority="1423" operator="containsText" text="Completed or fully on track">
      <formula>NOT(ISERROR(SEARCH("Completed or fully on track",I7)))</formula>
    </cfRule>
    <cfRule type="containsText" dxfId="2988" priority="1424" operator="containsText" text="On track with minor barriers to completion">
      <formula>NOT(ISERROR(SEARCH("On track with minor barriers to completion",I7)))</formula>
    </cfRule>
    <cfRule type="containsText" dxfId="2987" priority="1425" operator="containsText" text="Significant barriers to completion">
      <formula>NOT(ISERROR(SEARCH("Significant barriers to completion",I7)))</formula>
    </cfRule>
  </conditionalFormatting>
  <conditionalFormatting sqref="I7">
    <cfRule type="containsText" dxfId="2986" priority="1422" operator="containsText" text="Issues to overcome/expected to complete">
      <formula>NOT(ISERROR(SEARCH("Issues to overcome/expected to complete",I7)))</formula>
    </cfRule>
  </conditionalFormatting>
  <conditionalFormatting sqref="J7">
    <cfRule type="containsText" dxfId="2985" priority="1419" operator="containsText" text="Completed or fully on track">
      <formula>NOT(ISERROR(SEARCH("Completed or fully on track",J7)))</formula>
    </cfRule>
    <cfRule type="containsText" dxfId="2984" priority="1420" operator="containsText" text="On track with minor barriers to completion">
      <formula>NOT(ISERROR(SEARCH("On track with minor barriers to completion",J7)))</formula>
    </cfRule>
    <cfRule type="containsText" dxfId="2983" priority="1421" operator="containsText" text="Significant barriers to completion">
      <formula>NOT(ISERROR(SEARCH("Significant barriers to completion",J7)))</formula>
    </cfRule>
  </conditionalFormatting>
  <conditionalFormatting sqref="J7">
    <cfRule type="containsText" dxfId="2982" priority="1416" operator="containsText" text="Completed or fully on track">
      <formula>NOT(ISERROR(SEARCH("Completed or fully on track",J7)))</formula>
    </cfRule>
    <cfRule type="containsText" dxfId="2981" priority="1417" operator="containsText" text="On track with minor barriers to completion">
      <formula>NOT(ISERROR(SEARCH("On track with minor barriers to completion",J7)))</formula>
    </cfRule>
    <cfRule type="containsText" dxfId="2980" priority="1418" operator="containsText" text="Significant barriers to completion">
      <formula>NOT(ISERROR(SEARCH("Significant barriers to completion",J7)))</formula>
    </cfRule>
  </conditionalFormatting>
  <conditionalFormatting sqref="J7">
    <cfRule type="containsText" dxfId="2979" priority="1415" operator="containsText" text="Issues to overcome/expected to complete">
      <formula>NOT(ISERROR(SEARCH("Issues to overcome/expected to complete",J7)))</formula>
    </cfRule>
  </conditionalFormatting>
  <conditionalFormatting sqref="K7">
    <cfRule type="containsText" dxfId="2978" priority="1412" operator="containsText" text="Completed or fully on track">
      <formula>NOT(ISERROR(SEARCH("Completed or fully on track",K7)))</formula>
    </cfRule>
    <cfRule type="containsText" dxfId="2977" priority="1413" operator="containsText" text="On track with minor barriers to completion">
      <formula>NOT(ISERROR(SEARCH("On track with minor barriers to completion",K7)))</formula>
    </cfRule>
    <cfRule type="containsText" dxfId="2976" priority="1414" operator="containsText" text="Significant barriers to completion">
      <formula>NOT(ISERROR(SEARCH("Significant barriers to completion",K7)))</formula>
    </cfRule>
  </conditionalFormatting>
  <conditionalFormatting sqref="K7">
    <cfRule type="containsText" dxfId="2975" priority="1409" operator="containsText" text="Completed or fully on track">
      <formula>NOT(ISERROR(SEARCH("Completed or fully on track",K7)))</formula>
    </cfRule>
    <cfRule type="containsText" dxfId="2974" priority="1410" operator="containsText" text="On track with minor barriers to completion">
      <formula>NOT(ISERROR(SEARCH("On track with minor barriers to completion",K7)))</formula>
    </cfRule>
    <cfRule type="containsText" dxfId="2973" priority="1411" operator="containsText" text="Significant barriers to completion">
      <formula>NOT(ISERROR(SEARCH("Significant barriers to completion",K7)))</formula>
    </cfRule>
  </conditionalFormatting>
  <conditionalFormatting sqref="K7">
    <cfRule type="containsText" dxfId="2972" priority="1408" operator="containsText" text="Issues to overcome/expected to complete">
      <formula>NOT(ISERROR(SEARCH("Issues to overcome/expected to complete",K7)))</formula>
    </cfRule>
  </conditionalFormatting>
  <conditionalFormatting sqref="L7">
    <cfRule type="containsText" dxfId="2971" priority="1405" operator="containsText" text="Completed or fully on track">
      <formula>NOT(ISERROR(SEARCH("Completed or fully on track",L7)))</formula>
    </cfRule>
    <cfRule type="containsText" dxfId="2970" priority="1406" operator="containsText" text="On track with minor barriers to completion">
      <formula>NOT(ISERROR(SEARCH("On track with minor barriers to completion",L7)))</formula>
    </cfRule>
    <cfRule type="containsText" dxfId="2969" priority="1407" operator="containsText" text="Significant barriers to completion">
      <formula>NOT(ISERROR(SEARCH("Significant barriers to completion",L7)))</formula>
    </cfRule>
  </conditionalFormatting>
  <conditionalFormatting sqref="L7">
    <cfRule type="containsText" dxfId="2968" priority="1402" operator="containsText" text="Completed or fully on track">
      <formula>NOT(ISERROR(SEARCH("Completed or fully on track",L7)))</formula>
    </cfRule>
    <cfRule type="containsText" dxfId="2967" priority="1403" operator="containsText" text="On track with minor barriers to completion">
      <formula>NOT(ISERROR(SEARCH("On track with minor barriers to completion",L7)))</formula>
    </cfRule>
    <cfRule type="containsText" dxfId="2966" priority="1404" operator="containsText" text="Significant barriers to completion">
      <formula>NOT(ISERROR(SEARCH("Significant barriers to completion",L7)))</formula>
    </cfRule>
  </conditionalFormatting>
  <conditionalFormatting sqref="L7">
    <cfRule type="containsText" dxfId="2965" priority="1401" operator="containsText" text="Issues to overcome/expected to complete">
      <formula>NOT(ISERROR(SEARCH("Issues to overcome/expected to complete",L7)))</formula>
    </cfRule>
  </conditionalFormatting>
  <conditionalFormatting sqref="H38">
    <cfRule type="containsText" dxfId="2964" priority="1653" operator="containsText" text="Completed or fully on track">
      <formula>NOT(ISERROR(SEARCH("Completed or fully on track",H38)))</formula>
    </cfRule>
    <cfRule type="containsText" dxfId="2963" priority="1654" operator="containsText" text="Issues to overcome/expected to complete">
      <formula>NOT(ISERROR(SEARCH("Issues to overcome/expected to complete",H38)))</formula>
    </cfRule>
    <cfRule type="containsText" dxfId="2962" priority="1655" operator="containsText" text="Significant barriers to completion">
      <formula>NOT(ISERROR(SEARCH("Significant barriers to completion",H38)))</formula>
    </cfRule>
  </conditionalFormatting>
  <conditionalFormatting sqref="I38">
    <cfRule type="containsText" dxfId="2961" priority="1650" operator="containsText" text="Completed or fully on track">
      <formula>NOT(ISERROR(SEARCH("Completed or fully on track",I38)))</formula>
    </cfRule>
    <cfRule type="containsText" dxfId="2960" priority="1651" operator="containsText" text="Issues to overcome/expected to complete">
      <formula>NOT(ISERROR(SEARCH("Issues to overcome/expected to complete",I38)))</formula>
    </cfRule>
    <cfRule type="containsText" dxfId="2959" priority="1652" operator="containsText" text="Significant barriers to completion">
      <formula>NOT(ISERROR(SEARCH("Significant barriers to completion",I38)))</formula>
    </cfRule>
  </conditionalFormatting>
  <conditionalFormatting sqref="J38">
    <cfRule type="containsText" dxfId="2958" priority="1647" operator="containsText" text="Completed or fully on track">
      <formula>NOT(ISERROR(SEARCH("Completed or fully on track",J38)))</formula>
    </cfRule>
    <cfRule type="containsText" dxfId="2957" priority="1648" operator="containsText" text="Issues to overcome/expected to complete">
      <formula>NOT(ISERROR(SEARCH("Issues to overcome/expected to complete",J38)))</formula>
    </cfRule>
    <cfRule type="containsText" dxfId="2956" priority="1649" operator="containsText" text="Significant barriers to completion">
      <formula>NOT(ISERROR(SEARCH("Significant barriers to completion",J38)))</formula>
    </cfRule>
  </conditionalFormatting>
  <conditionalFormatting sqref="K38">
    <cfRule type="containsText" dxfId="2955" priority="1644" operator="containsText" text="Completed or fully on track">
      <formula>NOT(ISERROR(SEARCH("Completed or fully on track",K38)))</formula>
    </cfRule>
    <cfRule type="containsText" dxfId="2954" priority="1645" operator="containsText" text="Issues to overcome/expected to complete">
      <formula>NOT(ISERROR(SEARCH("Issues to overcome/expected to complete",K38)))</formula>
    </cfRule>
    <cfRule type="containsText" dxfId="2953" priority="1646" operator="containsText" text="Significant barriers to completion">
      <formula>NOT(ISERROR(SEARCH("Significant barriers to completion",K38)))</formula>
    </cfRule>
  </conditionalFormatting>
  <conditionalFormatting sqref="L38">
    <cfRule type="containsText" dxfId="2952" priority="1641" operator="containsText" text="Completed or fully on track">
      <formula>NOT(ISERROR(SEARCH("Completed or fully on track",L38)))</formula>
    </cfRule>
    <cfRule type="containsText" dxfId="2951" priority="1642" operator="containsText" text="Issues to overcome/expected to complete">
      <formula>NOT(ISERROR(SEARCH("Issues to overcome/expected to complete",L38)))</formula>
    </cfRule>
    <cfRule type="containsText" dxfId="2950" priority="1643" operator="containsText" text="Significant barriers to completion">
      <formula>NOT(ISERROR(SEARCH("Significant barriers to completion",L38)))</formula>
    </cfRule>
  </conditionalFormatting>
  <conditionalFormatting sqref="M38">
    <cfRule type="containsText" dxfId="2949" priority="1638" operator="containsText" text="Completed or fully on track">
      <formula>NOT(ISERROR(SEARCH("Completed or fully on track",M38)))</formula>
    </cfRule>
    <cfRule type="containsText" dxfId="2948" priority="1639" operator="containsText" text="Issues to overcome/expected to complete">
      <formula>NOT(ISERROR(SEARCH("Issues to overcome/expected to complete",M38)))</formula>
    </cfRule>
    <cfRule type="containsText" dxfId="2947" priority="1640" operator="containsText" text="Significant barriers to completion">
      <formula>NOT(ISERROR(SEARCH("Significant barriers to completion",M38)))</formula>
    </cfRule>
  </conditionalFormatting>
  <conditionalFormatting sqref="N38">
    <cfRule type="containsText" dxfId="2946" priority="1635" operator="containsText" text="Completed or fully on track">
      <formula>NOT(ISERROR(SEARCH("Completed or fully on track",N38)))</formula>
    </cfRule>
    <cfRule type="containsText" dxfId="2945" priority="1636" operator="containsText" text="Issues to overcome/expected to complete">
      <formula>NOT(ISERROR(SEARCH("Issues to overcome/expected to complete",N38)))</formula>
    </cfRule>
    <cfRule type="containsText" dxfId="2944" priority="1637" operator="containsText" text="Significant barriers to completion">
      <formula>NOT(ISERROR(SEARCH("Significant barriers to completion",N38)))</formula>
    </cfRule>
  </conditionalFormatting>
  <conditionalFormatting sqref="P38">
    <cfRule type="containsText" dxfId="2943" priority="1632" operator="containsText" text="Completed or fully on track">
      <formula>NOT(ISERROR(SEARCH("Completed or fully on track",P38)))</formula>
    </cfRule>
    <cfRule type="containsText" dxfId="2942" priority="1633" operator="containsText" text="Issues to overcome/expected to complete">
      <formula>NOT(ISERROR(SEARCH("Issues to overcome/expected to complete",P38)))</formula>
    </cfRule>
    <cfRule type="containsText" dxfId="2941" priority="1634" operator="containsText" text="Significant barriers to completion">
      <formula>NOT(ISERROR(SEARCH("Significant barriers to completion",P38)))</formula>
    </cfRule>
  </conditionalFormatting>
  <conditionalFormatting sqref="Q38">
    <cfRule type="containsText" dxfId="2940" priority="1629" operator="containsText" text="Completed or fully on track">
      <formula>NOT(ISERROR(SEARCH("Completed or fully on track",Q38)))</formula>
    </cfRule>
    <cfRule type="containsText" dxfId="2939" priority="1630" operator="containsText" text="Issues to overcome/expected to complete">
      <formula>NOT(ISERROR(SEARCH("Issues to overcome/expected to complete",Q38)))</formula>
    </cfRule>
    <cfRule type="containsText" dxfId="2938" priority="1631" operator="containsText" text="Significant barriers to completion">
      <formula>NOT(ISERROR(SEARCH("Significant barriers to completion",Q38)))</formula>
    </cfRule>
  </conditionalFormatting>
  <conditionalFormatting sqref="R38">
    <cfRule type="containsText" dxfId="2937" priority="1626" operator="containsText" text="Completed or fully on track">
      <formula>NOT(ISERROR(SEARCH("Completed or fully on track",R38)))</formula>
    </cfRule>
    <cfRule type="containsText" dxfId="2936" priority="1627" operator="containsText" text="Issues to overcome/expected to complete">
      <formula>NOT(ISERROR(SEARCH("Issues to overcome/expected to complete",R38)))</formula>
    </cfRule>
    <cfRule type="containsText" dxfId="2935" priority="1628" operator="containsText" text="Significant barriers to completion">
      <formula>NOT(ISERROR(SEARCH("Significant barriers to completion",R38)))</formula>
    </cfRule>
  </conditionalFormatting>
  <conditionalFormatting sqref="S38">
    <cfRule type="containsText" dxfId="2934" priority="1623" operator="containsText" text="Completed or fully on track">
      <formula>NOT(ISERROR(SEARCH("Completed or fully on track",S38)))</formula>
    </cfRule>
    <cfRule type="containsText" dxfId="2933" priority="1624" operator="containsText" text="Issues to overcome/expected to complete">
      <formula>NOT(ISERROR(SEARCH("Issues to overcome/expected to complete",S38)))</formula>
    </cfRule>
    <cfRule type="containsText" dxfId="2932" priority="1625" operator="containsText" text="Significant barriers to completion">
      <formula>NOT(ISERROR(SEARCH("Significant barriers to completion",S38)))</formula>
    </cfRule>
  </conditionalFormatting>
  <conditionalFormatting sqref="T38">
    <cfRule type="containsText" dxfId="2931" priority="1620" operator="containsText" text="Completed or fully on track">
      <formula>NOT(ISERROR(SEARCH("Completed or fully on track",T38)))</formula>
    </cfRule>
    <cfRule type="containsText" dxfId="2930" priority="1621" operator="containsText" text="Issues to overcome/expected to complete">
      <formula>NOT(ISERROR(SEARCH("Issues to overcome/expected to complete",T38)))</formula>
    </cfRule>
    <cfRule type="containsText" dxfId="2929" priority="1622" operator="containsText" text="Significant barriers to completion">
      <formula>NOT(ISERROR(SEARCH("Significant barriers to completion",T38)))</formula>
    </cfRule>
  </conditionalFormatting>
  <conditionalFormatting sqref="U38">
    <cfRule type="containsText" dxfId="2928" priority="1617" operator="containsText" text="Completed or fully on track">
      <formula>NOT(ISERROR(SEARCH("Completed or fully on track",U38)))</formula>
    </cfRule>
    <cfRule type="containsText" dxfId="2927" priority="1618" operator="containsText" text="Issues to overcome/expected to complete">
      <formula>NOT(ISERROR(SEARCH("Issues to overcome/expected to complete",U38)))</formula>
    </cfRule>
    <cfRule type="containsText" dxfId="2926" priority="1619" operator="containsText" text="Significant barriers to completion">
      <formula>NOT(ISERROR(SEARCH("Significant barriers to completion",U38)))</formula>
    </cfRule>
  </conditionalFormatting>
  <conditionalFormatting sqref="V38">
    <cfRule type="containsText" dxfId="2925" priority="1614" operator="containsText" text="Completed or fully on track">
      <formula>NOT(ISERROR(SEARCH("Completed or fully on track",V38)))</formula>
    </cfRule>
    <cfRule type="containsText" dxfId="2924" priority="1615" operator="containsText" text="Issues to overcome/expected to complete">
      <formula>NOT(ISERROR(SEARCH("Issues to overcome/expected to complete",V38)))</formula>
    </cfRule>
    <cfRule type="containsText" dxfId="2923" priority="1616" operator="containsText" text="Significant barriers to completion">
      <formula>NOT(ISERROR(SEARCH("Significant barriers to completion",V38)))</formula>
    </cfRule>
  </conditionalFormatting>
  <conditionalFormatting sqref="W38">
    <cfRule type="containsText" dxfId="2922" priority="1611" operator="containsText" text="Completed or fully on track">
      <formula>NOT(ISERROR(SEARCH("Completed or fully on track",W38)))</formula>
    </cfRule>
    <cfRule type="containsText" dxfId="2921" priority="1612" operator="containsText" text="Issues to overcome/expected to complete">
      <formula>NOT(ISERROR(SEARCH("Issues to overcome/expected to complete",W38)))</formula>
    </cfRule>
    <cfRule type="containsText" dxfId="2920" priority="1613" operator="containsText" text="Significant barriers to completion">
      <formula>NOT(ISERROR(SEARCH("Significant barriers to completion",W38)))</formula>
    </cfRule>
  </conditionalFormatting>
  <conditionalFormatting sqref="X38">
    <cfRule type="containsText" dxfId="2919" priority="1608" operator="containsText" text="Completed or fully on track">
      <formula>NOT(ISERROR(SEARCH("Completed or fully on track",X38)))</formula>
    </cfRule>
    <cfRule type="containsText" dxfId="2918" priority="1609" operator="containsText" text="Issues to overcome/expected to complete">
      <formula>NOT(ISERROR(SEARCH("Issues to overcome/expected to complete",X38)))</formula>
    </cfRule>
    <cfRule type="containsText" dxfId="2917" priority="1610" operator="containsText" text="Significant barriers to completion">
      <formula>NOT(ISERROR(SEARCH("Significant barriers to completion",X38)))</formula>
    </cfRule>
  </conditionalFormatting>
  <conditionalFormatting sqref="Y38">
    <cfRule type="containsText" dxfId="2916" priority="1605" operator="containsText" text="Completed or fully on track">
      <formula>NOT(ISERROR(SEARCH("Completed or fully on track",Y38)))</formula>
    </cfRule>
    <cfRule type="containsText" dxfId="2915" priority="1606" operator="containsText" text="Issues to overcome/expected to complete">
      <formula>NOT(ISERROR(SEARCH("Issues to overcome/expected to complete",Y38)))</formula>
    </cfRule>
    <cfRule type="containsText" dxfId="2914" priority="1607" operator="containsText" text="Significant barriers to completion">
      <formula>NOT(ISERROR(SEARCH("Significant barriers to completion",Y38)))</formula>
    </cfRule>
  </conditionalFormatting>
  <conditionalFormatting sqref="Z38">
    <cfRule type="containsText" dxfId="2913" priority="1602" operator="containsText" text="Completed or fully on track">
      <formula>NOT(ISERROR(SEARCH("Completed or fully on track",Z38)))</formula>
    </cfRule>
    <cfRule type="containsText" dxfId="2912" priority="1603" operator="containsText" text="Issues to overcome/expected to complete">
      <formula>NOT(ISERROR(SEARCH("Issues to overcome/expected to complete",Z38)))</formula>
    </cfRule>
    <cfRule type="containsText" dxfId="2911" priority="1604" operator="containsText" text="Significant barriers to completion">
      <formula>NOT(ISERROR(SEARCH("Significant barriers to completion",Z38)))</formula>
    </cfRule>
  </conditionalFormatting>
  <conditionalFormatting sqref="AA38">
    <cfRule type="containsText" dxfId="2910" priority="1599" operator="containsText" text="Completed or fully on track">
      <formula>NOT(ISERROR(SEARCH("Completed or fully on track",AA38)))</formula>
    </cfRule>
    <cfRule type="containsText" dxfId="2909" priority="1600" operator="containsText" text="Issues to overcome/expected to complete">
      <formula>NOT(ISERROR(SEARCH("Issues to overcome/expected to complete",AA38)))</formula>
    </cfRule>
    <cfRule type="containsText" dxfId="2908" priority="1601" operator="containsText" text="Significant barriers to completion">
      <formula>NOT(ISERROR(SEARCH("Significant barriers to completion",AA38)))</formula>
    </cfRule>
  </conditionalFormatting>
  <conditionalFormatting sqref="B38">
    <cfRule type="containsText" dxfId="2907" priority="1590" operator="containsText" text="Completed or fully on track">
      <formula>NOT(ISERROR(SEARCH("Completed or fully on track",B38)))</formula>
    </cfRule>
    <cfRule type="containsText" dxfId="2906" priority="1591" operator="containsText" text="Issues to overcome/expected to complete">
      <formula>NOT(ISERROR(SEARCH("Issues to overcome/expected to complete",B38)))</formula>
    </cfRule>
    <cfRule type="containsText" dxfId="2905" priority="1592" operator="containsText" text="Significant barriers to completion">
      <formula>NOT(ISERROR(SEARCH("Significant barriers to completion",B38)))</formula>
    </cfRule>
  </conditionalFormatting>
  <conditionalFormatting sqref="C38">
    <cfRule type="containsText" dxfId="2904" priority="1587" operator="containsText" text="Completed or fully on track">
      <formula>NOT(ISERROR(SEARCH("Completed or fully on track",C38)))</formula>
    </cfRule>
    <cfRule type="containsText" dxfId="2903" priority="1588" operator="containsText" text="Issues to overcome/expected to complete">
      <formula>NOT(ISERROR(SEARCH("Issues to overcome/expected to complete",C38)))</formula>
    </cfRule>
    <cfRule type="containsText" dxfId="2902" priority="1589" operator="containsText" text="Significant barriers to completion">
      <formula>NOT(ISERROR(SEARCH("Significant barriers to completion",C38)))</formula>
    </cfRule>
  </conditionalFormatting>
  <conditionalFormatting sqref="D38">
    <cfRule type="containsText" dxfId="2901" priority="1584" operator="containsText" text="Completed or fully on track">
      <formula>NOT(ISERROR(SEARCH("Completed or fully on track",D38)))</formula>
    </cfRule>
    <cfRule type="containsText" dxfId="2900" priority="1585" operator="containsText" text="Issues to overcome/expected to complete">
      <formula>NOT(ISERROR(SEARCH("Issues to overcome/expected to complete",D38)))</formula>
    </cfRule>
    <cfRule type="containsText" dxfId="2899" priority="1586" operator="containsText" text="Significant barriers to completion">
      <formula>NOT(ISERROR(SEARCH("Significant barriers to completion",D38)))</formula>
    </cfRule>
  </conditionalFormatting>
  <conditionalFormatting sqref="E38">
    <cfRule type="containsText" dxfId="2898" priority="1581" operator="containsText" text="Completed or fully on track">
      <formula>NOT(ISERROR(SEARCH("Completed or fully on track",E38)))</formula>
    </cfRule>
    <cfRule type="containsText" dxfId="2897" priority="1582" operator="containsText" text="Issues to overcome/expected to complete">
      <formula>NOT(ISERROR(SEARCH("Issues to overcome/expected to complete",E38)))</formula>
    </cfRule>
    <cfRule type="containsText" dxfId="2896" priority="1583" operator="containsText" text="Significant barriers to completion">
      <formula>NOT(ISERROR(SEARCH("Significant barriers to completion",E38)))</formula>
    </cfRule>
  </conditionalFormatting>
  <conditionalFormatting sqref="F38">
    <cfRule type="containsText" dxfId="2895" priority="1578" operator="containsText" text="Completed or fully on track">
      <formula>NOT(ISERROR(SEARCH("Completed or fully on track",F38)))</formula>
    </cfRule>
    <cfRule type="containsText" dxfId="2894" priority="1579" operator="containsText" text="Issues to overcome/expected to complete">
      <formula>NOT(ISERROR(SEARCH("Issues to overcome/expected to complete",F38)))</formula>
    </cfRule>
    <cfRule type="containsText" dxfId="2893" priority="1580" operator="containsText" text="Significant barriers to completion">
      <formula>NOT(ISERROR(SEARCH("Significant barriers to completion",F38)))</formula>
    </cfRule>
  </conditionalFormatting>
  <conditionalFormatting sqref="G38">
    <cfRule type="containsText" dxfId="2892" priority="1575" operator="containsText" text="Completed or fully on track">
      <formula>NOT(ISERROR(SEARCH("Completed or fully on track",G38)))</formula>
    </cfRule>
    <cfRule type="containsText" dxfId="2891" priority="1576" operator="containsText" text="Issues to overcome/expected to complete">
      <formula>NOT(ISERROR(SEARCH("Issues to overcome/expected to complete",G38)))</formula>
    </cfRule>
    <cfRule type="containsText" dxfId="2890" priority="1577" operator="containsText" text="Significant barriers to completion">
      <formula>NOT(ISERROR(SEARCH("Significant barriers to completion",G38)))</formula>
    </cfRule>
  </conditionalFormatting>
  <conditionalFormatting sqref="H39">
    <cfRule type="containsText" dxfId="2889" priority="1569" operator="containsText" text="Completed or fully on track">
      <formula>NOT(ISERROR(SEARCH("Completed or fully on track",H39)))</formula>
    </cfRule>
    <cfRule type="containsText" dxfId="2888" priority="1570" operator="containsText" text="Issues to overcome/expected to complete">
      <formula>NOT(ISERROR(SEARCH("Issues to overcome/expected to complete",H39)))</formula>
    </cfRule>
    <cfRule type="containsText" dxfId="2887" priority="1571" operator="containsText" text="Significant barriers to completion">
      <formula>NOT(ISERROR(SEARCH("Significant barriers to completion",H39)))</formula>
    </cfRule>
  </conditionalFormatting>
  <conditionalFormatting sqref="I39">
    <cfRule type="containsText" dxfId="2886" priority="1566" operator="containsText" text="Completed or fully on track">
      <formula>NOT(ISERROR(SEARCH("Completed or fully on track",I39)))</formula>
    </cfRule>
    <cfRule type="containsText" dxfId="2885" priority="1567" operator="containsText" text="Issues to overcome/expected to complete">
      <formula>NOT(ISERROR(SEARCH("Issues to overcome/expected to complete",I39)))</formula>
    </cfRule>
    <cfRule type="containsText" dxfId="2884" priority="1568" operator="containsText" text="Significant barriers to completion">
      <formula>NOT(ISERROR(SEARCH("Significant barriers to completion",I39)))</formula>
    </cfRule>
  </conditionalFormatting>
  <conditionalFormatting sqref="J39">
    <cfRule type="containsText" dxfId="2883" priority="1563" operator="containsText" text="Completed or fully on track">
      <formula>NOT(ISERROR(SEARCH("Completed or fully on track",J39)))</formula>
    </cfRule>
    <cfRule type="containsText" dxfId="2882" priority="1564" operator="containsText" text="Issues to overcome/expected to complete">
      <formula>NOT(ISERROR(SEARCH("Issues to overcome/expected to complete",J39)))</formula>
    </cfRule>
    <cfRule type="containsText" dxfId="2881" priority="1565" operator="containsText" text="Significant barriers to completion">
      <formula>NOT(ISERROR(SEARCH("Significant barriers to completion",J39)))</formula>
    </cfRule>
  </conditionalFormatting>
  <conditionalFormatting sqref="K39">
    <cfRule type="containsText" dxfId="2880" priority="1560" operator="containsText" text="Completed or fully on track">
      <formula>NOT(ISERROR(SEARCH("Completed or fully on track",K39)))</formula>
    </cfRule>
    <cfRule type="containsText" dxfId="2879" priority="1561" operator="containsText" text="Issues to overcome/expected to complete">
      <formula>NOT(ISERROR(SEARCH("Issues to overcome/expected to complete",K39)))</formula>
    </cfRule>
    <cfRule type="containsText" dxfId="2878" priority="1562" operator="containsText" text="Significant barriers to completion">
      <formula>NOT(ISERROR(SEARCH("Significant barriers to completion",K39)))</formula>
    </cfRule>
  </conditionalFormatting>
  <conditionalFormatting sqref="L39">
    <cfRule type="containsText" dxfId="2877" priority="1557" operator="containsText" text="Completed or fully on track">
      <formula>NOT(ISERROR(SEARCH("Completed or fully on track",L39)))</formula>
    </cfRule>
    <cfRule type="containsText" dxfId="2876" priority="1558" operator="containsText" text="Issues to overcome/expected to complete">
      <formula>NOT(ISERROR(SEARCH("Issues to overcome/expected to complete",L39)))</formula>
    </cfRule>
    <cfRule type="containsText" dxfId="2875" priority="1559" operator="containsText" text="Significant barriers to completion">
      <formula>NOT(ISERROR(SEARCH("Significant barriers to completion",L39)))</formula>
    </cfRule>
  </conditionalFormatting>
  <conditionalFormatting sqref="M39">
    <cfRule type="containsText" dxfId="2874" priority="1554" operator="containsText" text="Completed or fully on track">
      <formula>NOT(ISERROR(SEARCH("Completed or fully on track",M39)))</formula>
    </cfRule>
    <cfRule type="containsText" dxfId="2873" priority="1555" operator="containsText" text="Issues to overcome/expected to complete">
      <formula>NOT(ISERROR(SEARCH("Issues to overcome/expected to complete",M39)))</formula>
    </cfRule>
    <cfRule type="containsText" dxfId="2872" priority="1556" operator="containsText" text="Significant barriers to completion">
      <formula>NOT(ISERROR(SEARCH("Significant barriers to completion",M39)))</formula>
    </cfRule>
  </conditionalFormatting>
  <conditionalFormatting sqref="N39">
    <cfRule type="containsText" dxfId="2871" priority="1551" operator="containsText" text="Completed or fully on track">
      <formula>NOT(ISERROR(SEARCH("Completed or fully on track",N39)))</formula>
    </cfRule>
    <cfRule type="containsText" dxfId="2870" priority="1552" operator="containsText" text="Issues to overcome/expected to complete">
      <formula>NOT(ISERROR(SEARCH("Issues to overcome/expected to complete",N39)))</formula>
    </cfRule>
    <cfRule type="containsText" dxfId="2869" priority="1553" operator="containsText" text="Significant barriers to completion">
      <formula>NOT(ISERROR(SEARCH("Significant barriers to completion",N39)))</formula>
    </cfRule>
  </conditionalFormatting>
  <conditionalFormatting sqref="P39">
    <cfRule type="containsText" dxfId="2868" priority="1548" operator="containsText" text="Completed or fully on track">
      <formula>NOT(ISERROR(SEARCH("Completed or fully on track",P39)))</formula>
    </cfRule>
    <cfRule type="containsText" dxfId="2867" priority="1549" operator="containsText" text="Issues to overcome/expected to complete">
      <formula>NOT(ISERROR(SEARCH("Issues to overcome/expected to complete",P39)))</formula>
    </cfRule>
    <cfRule type="containsText" dxfId="2866" priority="1550" operator="containsText" text="Significant barriers to completion">
      <formula>NOT(ISERROR(SEARCH("Significant barriers to completion",P39)))</formula>
    </cfRule>
  </conditionalFormatting>
  <conditionalFormatting sqref="Q39">
    <cfRule type="containsText" dxfId="2865" priority="1545" operator="containsText" text="Completed or fully on track">
      <formula>NOT(ISERROR(SEARCH("Completed or fully on track",Q39)))</formula>
    </cfRule>
    <cfRule type="containsText" dxfId="2864" priority="1546" operator="containsText" text="Issues to overcome/expected to complete">
      <formula>NOT(ISERROR(SEARCH("Issues to overcome/expected to complete",Q39)))</formula>
    </cfRule>
    <cfRule type="containsText" dxfId="2863" priority="1547" operator="containsText" text="Significant barriers to completion">
      <formula>NOT(ISERROR(SEARCH("Significant barriers to completion",Q39)))</formula>
    </cfRule>
  </conditionalFormatting>
  <conditionalFormatting sqref="R39">
    <cfRule type="containsText" dxfId="2862" priority="1542" operator="containsText" text="Completed or fully on track">
      <formula>NOT(ISERROR(SEARCH("Completed or fully on track",R39)))</formula>
    </cfRule>
    <cfRule type="containsText" dxfId="2861" priority="1543" operator="containsText" text="Issues to overcome/expected to complete">
      <formula>NOT(ISERROR(SEARCH("Issues to overcome/expected to complete",R39)))</formula>
    </cfRule>
    <cfRule type="containsText" dxfId="2860" priority="1544" operator="containsText" text="Significant barriers to completion">
      <formula>NOT(ISERROR(SEARCH("Significant barriers to completion",R39)))</formula>
    </cfRule>
  </conditionalFormatting>
  <conditionalFormatting sqref="S39">
    <cfRule type="containsText" dxfId="2859" priority="1539" operator="containsText" text="Completed or fully on track">
      <formula>NOT(ISERROR(SEARCH("Completed or fully on track",S39)))</formula>
    </cfRule>
    <cfRule type="containsText" dxfId="2858" priority="1540" operator="containsText" text="Issues to overcome/expected to complete">
      <formula>NOT(ISERROR(SEARCH("Issues to overcome/expected to complete",S39)))</formula>
    </cfRule>
    <cfRule type="containsText" dxfId="2857" priority="1541" operator="containsText" text="Significant barriers to completion">
      <formula>NOT(ISERROR(SEARCH("Significant barriers to completion",S39)))</formula>
    </cfRule>
  </conditionalFormatting>
  <conditionalFormatting sqref="T39">
    <cfRule type="containsText" dxfId="2856" priority="1536" operator="containsText" text="Completed or fully on track">
      <formula>NOT(ISERROR(SEARCH("Completed or fully on track",T39)))</formula>
    </cfRule>
    <cfRule type="containsText" dxfId="2855" priority="1537" operator="containsText" text="Issues to overcome/expected to complete">
      <formula>NOT(ISERROR(SEARCH("Issues to overcome/expected to complete",T39)))</formula>
    </cfRule>
    <cfRule type="containsText" dxfId="2854" priority="1538" operator="containsText" text="Significant barriers to completion">
      <formula>NOT(ISERROR(SEARCH("Significant barriers to completion",T39)))</formula>
    </cfRule>
  </conditionalFormatting>
  <conditionalFormatting sqref="U39">
    <cfRule type="containsText" dxfId="2853" priority="1533" operator="containsText" text="Completed or fully on track">
      <formula>NOT(ISERROR(SEARCH("Completed or fully on track",U39)))</formula>
    </cfRule>
    <cfRule type="containsText" dxfId="2852" priority="1534" operator="containsText" text="Issues to overcome/expected to complete">
      <formula>NOT(ISERROR(SEARCH("Issues to overcome/expected to complete",U39)))</formula>
    </cfRule>
    <cfRule type="containsText" dxfId="2851" priority="1535" operator="containsText" text="Significant barriers to completion">
      <formula>NOT(ISERROR(SEARCH("Significant barriers to completion",U39)))</formula>
    </cfRule>
  </conditionalFormatting>
  <conditionalFormatting sqref="V39">
    <cfRule type="containsText" dxfId="2850" priority="1530" operator="containsText" text="Completed or fully on track">
      <formula>NOT(ISERROR(SEARCH("Completed or fully on track",V39)))</formula>
    </cfRule>
    <cfRule type="containsText" dxfId="2849" priority="1531" operator="containsText" text="Issues to overcome/expected to complete">
      <formula>NOT(ISERROR(SEARCH("Issues to overcome/expected to complete",V39)))</formula>
    </cfRule>
    <cfRule type="containsText" dxfId="2848" priority="1532" operator="containsText" text="Significant barriers to completion">
      <formula>NOT(ISERROR(SEARCH("Significant barriers to completion",V39)))</formula>
    </cfRule>
  </conditionalFormatting>
  <conditionalFormatting sqref="W39">
    <cfRule type="containsText" dxfId="2847" priority="1527" operator="containsText" text="Completed or fully on track">
      <formula>NOT(ISERROR(SEARCH("Completed or fully on track",W39)))</formula>
    </cfRule>
    <cfRule type="containsText" dxfId="2846" priority="1528" operator="containsText" text="Issues to overcome/expected to complete">
      <formula>NOT(ISERROR(SEARCH("Issues to overcome/expected to complete",W39)))</formula>
    </cfRule>
    <cfRule type="containsText" dxfId="2845" priority="1529" operator="containsText" text="Significant barriers to completion">
      <formula>NOT(ISERROR(SEARCH("Significant barriers to completion",W39)))</formula>
    </cfRule>
  </conditionalFormatting>
  <conditionalFormatting sqref="X39">
    <cfRule type="containsText" dxfId="2844" priority="1524" operator="containsText" text="Completed or fully on track">
      <formula>NOT(ISERROR(SEARCH("Completed or fully on track",X39)))</formula>
    </cfRule>
    <cfRule type="containsText" dxfId="2843" priority="1525" operator="containsText" text="Issues to overcome/expected to complete">
      <formula>NOT(ISERROR(SEARCH("Issues to overcome/expected to complete",X39)))</formula>
    </cfRule>
    <cfRule type="containsText" dxfId="2842" priority="1526" operator="containsText" text="Significant barriers to completion">
      <formula>NOT(ISERROR(SEARCH("Significant barriers to completion",X39)))</formula>
    </cfRule>
  </conditionalFormatting>
  <conditionalFormatting sqref="Y39">
    <cfRule type="containsText" dxfId="2841" priority="1521" operator="containsText" text="Completed or fully on track">
      <formula>NOT(ISERROR(SEARCH("Completed or fully on track",Y39)))</formula>
    </cfRule>
    <cfRule type="containsText" dxfId="2840" priority="1522" operator="containsText" text="Issues to overcome/expected to complete">
      <formula>NOT(ISERROR(SEARCH("Issues to overcome/expected to complete",Y39)))</formula>
    </cfRule>
    <cfRule type="containsText" dxfId="2839" priority="1523" operator="containsText" text="Significant barriers to completion">
      <formula>NOT(ISERROR(SEARCH("Significant barriers to completion",Y39)))</formula>
    </cfRule>
  </conditionalFormatting>
  <conditionalFormatting sqref="Z39">
    <cfRule type="containsText" dxfId="2838" priority="1518" operator="containsText" text="Completed or fully on track">
      <formula>NOT(ISERROR(SEARCH("Completed or fully on track",Z39)))</formula>
    </cfRule>
    <cfRule type="containsText" dxfId="2837" priority="1519" operator="containsText" text="Issues to overcome/expected to complete">
      <formula>NOT(ISERROR(SEARCH("Issues to overcome/expected to complete",Z39)))</formula>
    </cfRule>
    <cfRule type="containsText" dxfId="2836" priority="1520" operator="containsText" text="Significant barriers to completion">
      <formula>NOT(ISERROR(SEARCH("Significant barriers to completion",Z39)))</formula>
    </cfRule>
  </conditionalFormatting>
  <conditionalFormatting sqref="AA39">
    <cfRule type="containsText" dxfId="2835" priority="1515" operator="containsText" text="Completed or fully on track">
      <formula>NOT(ISERROR(SEARCH("Completed or fully on track",AA39)))</formula>
    </cfRule>
    <cfRule type="containsText" dxfId="2834" priority="1516" operator="containsText" text="Issues to overcome/expected to complete">
      <formula>NOT(ISERROR(SEARCH("Issues to overcome/expected to complete",AA39)))</formula>
    </cfRule>
    <cfRule type="containsText" dxfId="2833" priority="1517" operator="containsText" text="Significant barriers to completion">
      <formula>NOT(ISERROR(SEARCH("Significant barriers to completion",AA39)))</formula>
    </cfRule>
  </conditionalFormatting>
  <conditionalFormatting sqref="B39">
    <cfRule type="containsText" dxfId="2832" priority="1506" operator="containsText" text="Completed or fully on track">
      <formula>NOT(ISERROR(SEARCH("Completed or fully on track",B39)))</formula>
    </cfRule>
    <cfRule type="containsText" dxfId="2831" priority="1507" operator="containsText" text="Issues to overcome/expected to complete">
      <formula>NOT(ISERROR(SEARCH("Issues to overcome/expected to complete",B39)))</formula>
    </cfRule>
    <cfRule type="containsText" dxfId="2830" priority="1508" operator="containsText" text="Significant barriers to completion">
      <formula>NOT(ISERROR(SEARCH("Significant barriers to completion",B39)))</formula>
    </cfRule>
  </conditionalFormatting>
  <conditionalFormatting sqref="C39">
    <cfRule type="containsText" dxfId="2829" priority="1503" operator="containsText" text="Completed or fully on track">
      <formula>NOT(ISERROR(SEARCH("Completed or fully on track",C39)))</formula>
    </cfRule>
    <cfRule type="containsText" dxfId="2828" priority="1504" operator="containsText" text="Issues to overcome/expected to complete">
      <formula>NOT(ISERROR(SEARCH("Issues to overcome/expected to complete",C39)))</formula>
    </cfRule>
    <cfRule type="containsText" dxfId="2827" priority="1505" operator="containsText" text="Significant barriers to completion">
      <formula>NOT(ISERROR(SEARCH("Significant barriers to completion",C39)))</formula>
    </cfRule>
  </conditionalFormatting>
  <conditionalFormatting sqref="D39">
    <cfRule type="containsText" dxfId="2826" priority="1500" operator="containsText" text="Completed or fully on track">
      <formula>NOT(ISERROR(SEARCH("Completed or fully on track",D39)))</formula>
    </cfRule>
    <cfRule type="containsText" dxfId="2825" priority="1501" operator="containsText" text="Issues to overcome/expected to complete">
      <formula>NOT(ISERROR(SEARCH("Issues to overcome/expected to complete",D39)))</formula>
    </cfRule>
    <cfRule type="containsText" dxfId="2824" priority="1502" operator="containsText" text="Significant barriers to completion">
      <formula>NOT(ISERROR(SEARCH("Significant barriers to completion",D39)))</formula>
    </cfRule>
  </conditionalFormatting>
  <conditionalFormatting sqref="E39">
    <cfRule type="containsText" dxfId="2823" priority="1497" operator="containsText" text="Completed or fully on track">
      <formula>NOT(ISERROR(SEARCH("Completed or fully on track",E39)))</formula>
    </cfRule>
    <cfRule type="containsText" dxfId="2822" priority="1498" operator="containsText" text="Issues to overcome/expected to complete">
      <formula>NOT(ISERROR(SEARCH("Issues to overcome/expected to complete",E39)))</formula>
    </cfRule>
    <cfRule type="containsText" dxfId="2821" priority="1499" operator="containsText" text="Significant barriers to completion">
      <formula>NOT(ISERROR(SEARCH("Significant barriers to completion",E39)))</formula>
    </cfRule>
  </conditionalFormatting>
  <conditionalFormatting sqref="F39">
    <cfRule type="containsText" dxfId="2820" priority="1494" operator="containsText" text="Completed or fully on track">
      <formula>NOT(ISERROR(SEARCH("Completed or fully on track",F39)))</formula>
    </cfRule>
    <cfRule type="containsText" dxfId="2819" priority="1495" operator="containsText" text="Issues to overcome/expected to complete">
      <formula>NOT(ISERROR(SEARCH("Issues to overcome/expected to complete",F39)))</formula>
    </cfRule>
    <cfRule type="containsText" dxfId="2818" priority="1496" operator="containsText" text="Significant barriers to completion">
      <formula>NOT(ISERROR(SEARCH("Significant barriers to completion",F39)))</formula>
    </cfRule>
  </conditionalFormatting>
  <conditionalFormatting sqref="G39">
    <cfRule type="containsText" dxfId="2817" priority="1491" operator="containsText" text="Completed or fully on track">
      <formula>NOT(ISERROR(SEARCH("Completed or fully on track",G39)))</formula>
    </cfRule>
    <cfRule type="containsText" dxfId="2816" priority="1492" operator="containsText" text="Issues to overcome/expected to complete">
      <formula>NOT(ISERROR(SEARCH("Issues to overcome/expected to complete",G39)))</formula>
    </cfRule>
    <cfRule type="containsText" dxfId="2815" priority="1493" operator="containsText" text="Significant barriers to completion">
      <formula>NOT(ISERROR(SEARCH("Significant barriers to completion",G39)))</formula>
    </cfRule>
  </conditionalFormatting>
  <conditionalFormatting sqref="AB22">
    <cfRule type="containsText" dxfId="2814" priority="1481" operator="containsText" text="Completed or fully on track">
      <formula>NOT(ISERROR(SEARCH("Completed or fully on track",AB22)))</formula>
    </cfRule>
    <cfRule type="containsText" dxfId="2813" priority="1482" operator="containsText" text="Issues to overcome/expected to complete">
      <formula>NOT(ISERROR(SEARCH("Issues to overcome/expected to complete",AB22)))</formula>
    </cfRule>
    <cfRule type="containsText" dxfId="2812" priority="1483" operator="containsText" text="Significant barriers to completion">
      <formula>NOT(ISERROR(SEARCH("Significant barriers to completion",AB22)))</formula>
    </cfRule>
  </conditionalFormatting>
  <conditionalFormatting sqref="N7">
    <cfRule type="containsText" dxfId="2811" priority="1391" operator="containsText" text="Completed or fully on track">
      <formula>NOT(ISERROR(SEARCH("Completed or fully on track",N7)))</formula>
    </cfRule>
    <cfRule type="containsText" dxfId="2810" priority="1392" operator="containsText" text="On track with minor barriers to completion">
      <formula>NOT(ISERROR(SEARCH("On track with minor barriers to completion",N7)))</formula>
    </cfRule>
    <cfRule type="containsText" dxfId="2809" priority="1393" operator="containsText" text="Significant barriers to completion">
      <formula>NOT(ISERROR(SEARCH("Significant barriers to completion",N7)))</formula>
    </cfRule>
  </conditionalFormatting>
  <conditionalFormatting sqref="N7">
    <cfRule type="containsText" dxfId="2808" priority="1388" operator="containsText" text="Completed or fully on track">
      <formula>NOT(ISERROR(SEARCH("Completed or fully on track",N7)))</formula>
    </cfRule>
    <cfRule type="containsText" dxfId="2807" priority="1389" operator="containsText" text="On track with minor barriers to completion">
      <formula>NOT(ISERROR(SEARCH("On track with minor barriers to completion",N7)))</formula>
    </cfRule>
    <cfRule type="containsText" dxfId="2806" priority="1390" operator="containsText" text="Significant barriers to completion">
      <formula>NOT(ISERROR(SEARCH("Significant barriers to completion",N7)))</formula>
    </cfRule>
  </conditionalFormatting>
  <conditionalFormatting sqref="N7">
    <cfRule type="containsText" dxfId="2805" priority="1387" operator="containsText" text="Issues to overcome/expected to complete">
      <formula>NOT(ISERROR(SEARCH("Issues to overcome/expected to complete",N7)))</formula>
    </cfRule>
  </conditionalFormatting>
  <conditionalFormatting sqref="P7">
    <cfRule type="containsText" dxfId="2804" priority="1384" operator="containsText" text="Completed or fully on track">
      <formula>NOT(ISERROR(SEARCH("Completed or fully on track",P7)))</formula>
    </cfRule>
    <cfRule type="containsText" dxfId="2803" priority="1385" operator="containsText" text="On track with minor barriers to completion">
      <formula>NOT(ISERROR(SEARCH("On track with minor barriers to completion",P7)))</formula>
    </cfRule>
    <cfRule type="containsText" dxfId="2802" priority="1386" operator="containsText" text="Significant barriers to completion">
      <formula>NOT(ISERROR(SEARCH("Significant barriers to completion",P7)))</formula>
    </cfRule>
  </conditionalFormatting>
  <conditionalFormatting sqref="P7">
    <cfRule type="containsText" dxfId="2801" priority="1381" operator="containsText" text="Completed or fully on track">
      <formula>NOT(ISERROR(SEARCH("Completed or fully on track",P7)))</formula>
    </cfRule>
    <cfRule type="containsText" dxfId="2800" priority="1382" operator="containsText" text="On track with minor barriers to completion">
      <formula>NOT(ISERROR(SEARCH("On track with minor barriers to completion",P7)))</formula>
    </cfRule>
    <cfRule type="containsText" dxfId="2799" priority="1383" operator="containsText" text="Significant barriers to completion">
      <formula>NOT(ISERROR(SEARCH("Significant barriers to completion",P7)))</formula>
    </cfRule>
  </conditionalFormatting>
  <conditionalFormatting sqref="P7">
    <cfRule type="containsText" dxfId="2798" priority="1380" operator="containsText" text="Issues to overcome/expected to complete">
      <formula>NOT(ISERROR(SEARCH("Issues to overcome/expected to complete",P7)))</formula>
    </cfRule>
  </conditionalFormatting>
  <conditionalFormatting sqref="Q7">
    <cfRule type="containsText" dxfId="2797" priority="1377" operator="containsText" text="Completed or fully on track">
      <formula>NOT(ISERROR(SEARCH("Completed or fully on track",Q7)))</formula>
    </cfRule>
    <cfRule type="containsText" dxfId="2796" priority="1378" operator="containsText" text="On track with minor barriers to completion">
      <formula>NOT(ISERROR(SEARCH("On track with minor barriers to completion",Q7)))</formula>
    </cfRule>
    <cfRule type="containsText" dxfId="2795" priority="1379" operator="containsText" text="Significant barriers to completion">
      <formula>NOT(ISERROR(SEARCH("Significant barriers to completion",Q7)))</formula>
    </cfRule>
  </conditionalFormatting>
  <conditionalFormatting sqref="Q7">
    <cfRule type="containsText" dxfId="2794" priority="1374" operator="containsText" text="Completed or fully on track">
      <formula>NOT(ISERROR(SEARCH("Completed or fully on track",Q7)))</formula>
    </cfRule>
    <cfRule type="containsText" dxfId="2793" priority="1375" operator="containsText" text="On track with minor barriers to completion">
      <formula>NOT(ISERROR(SEARCH("On track with minor barriers to completion",Q7)))</formula>
    </cfRule>
    <cfRule type="containsText" dxfId="2792" priority="1376" operator="containsText" text="Significant barriers to completion">
      <formula>NOT(ISERROR(SEARCH("Significant barriers to completion",Q7)))</formula>
    </cfRule>
  </conditionalFormatting>
  <conditionalFormatting sqref="Q7">
    <cfRule type="containsText" dxfId="2791" priority="1373" operator="containsText" text="Issues to overcome/expected to complete">
      <formula>NOT(ISERROR(SEARCH("Issues to overcome/expected to complete",Q7)))</formula>
    </cfRule>
  </conditionalFormatting>
  <conditionalFormatting sqref="R7">
    <cfRule type="containsText" dxfId="2790" priority="1370" operator="containsText" text="Completed or fully on track">
      <formula>NOT(ISERROR(SEARCH("Completed or fully on track",R7)))</formula>
    </cfRule>
    <cfRule type="containsText" dxfId="2789" priority="1371" operator="containsText" text="On track with minor barriers to completion">
      <formula>NOT(ISERROR(SEARCH("On track with minor barriers to completion",R7)))</formula>
    </cfRule>
    <cfRule type="containsText" dxfId="2788" priority="1372" operator="containsText" text="Significant barriers to completion">
      <formula>NOT(ISERROR(SEARCH("Significant barriers to completion",R7)))</formula>
    </cfRule>
  </conditionalFormatting>
  <conditionalFormatting sqref="R7">
    <cfRule type="containsText" dxfId="2787" priority="1367" operator="containsText" text="Completed or fully on track">
      <formula>NOT(ISERROR(SEARCH("Completed or fully on track",R7)))</formula>
    </cfRule>
    <cfRule type="containsText" dxfId="2786" priority="1368" operator="containsText" text="On track with minor barriers to completion">
      <formula>NOT(ISERROR(SEARCH("On track with minor barriers to completion",R7)))</formula>
    </cfRule>
    <cfRule type="containsText" dxfId="2785" priority="1369" operator="containsText" text="Significant barriers to completion">
      <formula>NOT(ISERROR(SEARCH("Significant barriers to completion",R7)))</formula>
    </cfRule>
  </conditionalFormatting>
  <conditionalFormatting sqref="R7">
    <cfRule type="containsText" dxfId="2784" priority="1366" operator="containsText" text="Issues to overcome/expected to complete">
      <formula>NOT(ISERROR(SEARCH("Issues to overcome/expected to complete",R7)))</formula>
    </cfRule>
  </conditionalFormatting>
  <conditionalFormatting sqref="S7">
    <cfRule type="containsText" dxfId="2783" priority="1363" operator="containsText" text="Completed or fully on track">
      <formula>NOT(ISERROR(SEARCH("Completed or fully on track",S7)))</formula>
    </cfRule>
    <cfRule type="containsText" dxfId="2782" priority="1364" operator="containsText" text="On track with minor barriers to completion">
      <formula>NOT(ISERROR(SEARCH("On track with minor barriers to completion",S7)))</formula>
    </cfRule>
    <cfRule type="containsText" dxfId="2781" priority="1365" operator="containsText" text="Significant barriers to completion">
      <formula>NOT(ISERROR(SEARCH("Significant barriers to completion",S7)))</formula>
    </cfRule>
  </conditionalFormatting>
  <conditionalFormatting sqref="S7">
    <cfRule type="containsText" dxfId="2780" priority="1360" operator="containsText" text="Completed or fully on track">
      <formula>NOT(ISERROR(SEARCH("Completed or fully on track",S7)))</formula>
    </cfRule>
    <cfRule type="containsText" dxfId="2779" priority="1361" operator="containsText" text="On track with minor barriers to completion">
      <formula>NOT(ISERROR(SEARCH("On track with minor barriers to completion",S7)))</formula>
    </cfRule>
    <cfRule type="containsText" dxfId="2778" priority="1362" operator="containsText" text="Significant barriers to completion">
      <formula>NOT(ISERROR(SEARCH("Significant barriers to completion",S7)))</formula>
    </cfRule>
  </conditionalFormatting>
  <conditionalFormatting sqref="S7">
    <cfRule type="containsText" dxfId="2777" priority="1359" operator="containsText" text="Issues to overcome/expected to complete">
      <formula>NOT(ISERROR(SEARCH("Issues to overcome/expected to complete",S7)))</formula>
    </cfRule>
  </conditionalFormatting>
  <conditionalFormatting sqref="T7">
    <cfRule type="containsText" dxfId="2776" priority="1356" operator="containsText" text="Completed or fully on track">
      <formula>NOT(ISERROR(SEARCH("Completed or fully on track",T7)))</formula>
    </cfRule>
    <cfRule type="containsText" dxfId="2775" priority="1357" operator="containsText" text="On track with minor barriers to completion">
      <formula>NOT(ISERROR(SEARCH("On track with minor barriers to completion",T7)))</formula>
    </cfRule>
    <cfRule type="containsText" dxfId="2774" priority="1358" operator="containsText" text="Significant barriers to completion">
      <formula>NOT(ISERROR(SEARCH("Significant barriers to completion",T7)))</formula>
    </cfRule>
  </conditionalFormatting>
  <conditionalFormatting sqref="T7">
    <cfRule type="containsText" dxfId="2773" priority="1353" operator="containsText" text="Completed or fully on track">
      <formula>NOT(ISERROR(SEARCH("Completed or fully on track",T7)))</formula>
    </cfRule>
    <cfRule type="containsText" dxfId="2772" priority="1354" operator="containsText" text="On track with minor barriers to completion">
      <formula>NOT(ISERROR(SEARCH("On track with minor barriers to completion",T7)))</formula>
    </cfRule>
    <cfRule type="containsText" dxfId="2771" priority="1355" operator="containsText" text="Significant barriers to completion">
      <formula>NOT(ISERROR(SEARCH("Significant barriers to completion",T7)))</formula>
    </cfRule>
  </conditionalFormatting>
  <conditionalFormatting sqref="T7">
    <cfRule type="containsText" dxfId="2770" priority="1352" operator="containsText" text="Issues to overcome/expected to complete">
      <formula>NOT(ISERROR(SEARCH("Issues to overcome/expected to complete",T7)))</formula>
    </cfRule>
  </conditionalFormatting>
  <conditionalFormatting sqref="U7">
    <cfRule type="containsText" dxfId="2769" priority="1349" operator="containsText" text="Completed or fully on track">
      <formula>NOT(ISERROR(SEARCH("Completed or fully on track",U7)))</formula>
    </cfRule>
    <cfRule type="containsText" dxfId="2768" priority="1350" operator="containsText" text="On track with minor barriers to completion">
      <formula>NOT(ISERROR(SEARCH("On track with minor barriers to completion",U7)))</formula>
    </cfRule>
    <cfRule type="containsText" dxfId="2767" priority="1351" operator="containsText" text="Significant barriers to completion">
      <formula>NOT(ISERROR(SEARCH("Significant barriers to completion",U7)))</formula>
    </cfRule>
  </conditionalFormatting>
  <conditionalFormatting sqref="U7">
    <cfRule type="containsText" dxfId="2766" priority="1346" operator="containsText" text="Completed or fully on track">
      <formula>NOT(ISERROR(SEARCH("Completed or fully on track",U7)))</formula>
    </cfRule>
    <cfRule type="containsText" dxfId="2765" priority="1347" operator="containsText" text="On track with minor barriers to completion">
      <formula>NOT(ISERROR(SEARCH("On track with minor barriers to completion",U7)))</formula>
    </cfRule>
    <cfRule type="containsText" dxfId="2764" priority="1348" operator="containsText" text="Significant barriers to completion">
      <formula>NOT(ISERROR(SEARCH("Significant barriers to completion",U7)))</formula>
    </cfRule>
  </conditionalFormatting>
  <conditionalFormatting sqref="U7">
    <cfRule type="containsText" dxfId="2763" priority="1345" operator="containsText" text="Issues to overcome/expected to complete">
      <formula>NOT(ISERROR(SEARCH("Issues to overcome/expected to complete",U7)))</formula>
    </cfRule>
  </conditionalFormatting>
  <conditionalFormatting sqref="V7">
    <cfRule type="containsText" dxfId="2762" priority="1342" operator="containsText" text="Completed or fully on track">
      <formula>NOT(ISERROR(SEARCH("Completed or fully on track",V7)))</formula>
    </cfRule>
    <cfRule type="containsText" dxfId="2761" priority="1343" operator="containsText" text="On track with minor barriers to completion">
      <formula>NOT(ISERROR(SEARCH("On track with minor barriers to completion",V7)))</formula>
    </cfRule>
    <cfRule type="containsText" dxfId="2760" priority="1344" operator="containsText" text="Significant barriers to completion">
      <formula>NOT(ISERROR(SEARCH("Significant barriers to completion",V7)))</formula>
    </cfRule>
  </conditionalFormatting>
  <conditionalFormatting sqref="V7">
    <cfRule type="containsText" dxfId="2759" priority="1339" operator="containsText" text="Completed or fully on track">
      <formula>NOT(ISERROR(SEARCH("Completed or fully on track",V7)))</formula>
    </cfRule>
    <cfRule type="containsText" dxfId="2758" priority="1340" operator="containsText" text="On track with minor barriers to completion">
      <formula>NOT(ISERROR(SEARCH("On track with minor barriers to completion",V7)))</formula>
    </cfRule>
    <cfRule type="containsText" dxfId="2757" priority="1341" operator="containsText" text="Significant barriers to completion">
      <formula>NOT(ISERROR(SEARCH("Significant barriers to completion",V7)))</formula>
    </cfRule>
  </conditionalFormatting>
  <conditionalFormatting sqref="V7">
    <cfRule type="containsText" dxfId="2756" priority="1338" operator="containsText" text="Issues to overcome/expected to complete">
      <formula>NOT(ISERROR(SEARCH("Issues to overcome/expected to complete",V7)))</formula>
    </cfRule>
  </conditionalFormatting>
  <conditionalFormatting sqref="W7">
    <cfRule type="containsText" dxfId="2755" priority="1335" operator="containsText" text="Completed or fully on track">
      <formula>NOT(ISERROR(SEARCH("Completed or fully on track",W7)))</formula>
    </cfRule>
    <cfRule type="containsText" dxfId="2754" priority="1336" operator="containsText" text="On track with minor barriers to completion">
      <formula>NOT(ISERROR(SEARCH("On track with minor barriers to completion",W7)))</formula>
    </cfRule>
    <cfRule type="containsText" dxfId="2753" priority="1337" operator="containsText" text="Significant barriers to completion">
      <formula>NOT(ISERROR(SEARCH("Significant barriers to completion",W7)))</formula>
    </cfRule>
  </conditionalFormatting>
  <conditionalFormatting sqref="W7">
    <cfRule type="containsText" dxfId="2752" priority="1332" operator="containsText" text="Completed or fully on track">
      <formula>NOT(ISERROR(SEARCH("Completed or fully on track",W7)))</formula>
    </cfRule>
    <cfRule type="containsText" dxfId="2751" priority="1333" operator="containsText" text="On track with minor barriers to completion">
      <formula>NOT(ISERROR(SEARCH("On track with minor barriers to completion",W7)))</formula>
    </cfRule>
    <cfRule type="containsText" dxfId="2750" priority="1334" operator="containsText" text="Significant barriers to completion">
      <formula>NOT(ISERROR(SEARCH("Significant barriers to completion",W7)))</formula>
    </cfRule>
  </conditionalFormatting>
  <conditionalFormatting sqref="W7">
    <cfRule type="containsText" dxfId="2749" priority="1331" operator="containsText" text="Issues to overcome/expected to complete">
      <formula>NOT(ISERROR(SEARCH("Issues to overcome/expected to complete",W7)))</formula>
    </cfRule>
  </conditionalFormatting>
  <conditionalFormatting sqref="X7">
    <cfRule type="containsText" dxfId="2748" priority="1328" operator="containsText" text="Completed or fully on track">
      <formula>NOT(ISERROR(SEARCH("Completed or fully on track",X7)))</formula>
    </cfRule>
    <cfRule type="containsText" dxfId="2747" priority="1329" operator="containsText" text="On track with minor barriers to completion">
      <formula>NOT(ISERROR(SEARCH("On track with minor barriers to completion",X7)))</formula>
    </cfRule>
    <cfRule type="containsText" dxfId="2746" priority="1330" operator="containsText" text="Significant barriers to completion">
      <formula>NOT(ISERROR(SEARCH("Significant barriers to completion",X7)))</formula>
    </cfRule>
  </conditionalFormatting>
  <conditionalFormatting sqref="X7">
    <cfRule type="containsText" dxfId="2745" priority="1325" operator="containsText" text="Completed or fully on track">
      <formula>NOT(ISERROR(SEARCH("Completed or fully on track",X7)))</formula>
    </cfRule>
    <cfRule type="containsText" dxfId="2744" priority="1326" operator="containsText" text="On track with minor barriers to completion">
      <formula>NOT(ISERROR(SEARCH("On track with minor barriers to completion",X7)))</formula>
    </cfRule>
    <cfRule type="containsText" dxfId="2743" priority="1327" operator="containsText" text="Significant barriers to completion">
      <formula>NOT(ISERROR(SEARCH("Significant barriers to completion",X7)))</formula>
    </cfRule>
  </conditionalFormatting>
  <conditionalFormatting sqref="X7">
    <cfRule type="containsText" dxfId="2742" priority="1324" operator="containsText" text="Issues to overcome/expected to complete">
      <formula>NOT(ISERROR(SEARCH("Issues to overcome/expected to complete",X7)))</formula>
    </cfRule>
  </conditionalFormatting>
  <conditionalFormatting sqref="Y7">
    <cfRule type="containsText" dxfId="2741" priority="1314" operator="containsText" text="Completed or fully on track">
      <formula>NOT(ISERROR(SEARCH("Completed or fully on track",Y7)))</formula>
    </cfRule>
    <cfRule type="containsText" dxfId="2740" priority="1315" operator="containsText" text="On track with minor barriers to completion">
      <formula>NOT(ISERROR(SEARCH("On track with minor barriers to completion",Y7)))</formula>
    </cfRule>
    <cfRule type="containsText" dxfId="2739" priority="1316" operator="containsText" text="Significant barriers to completion">
      <formula>NOT(ISERROR(SEARCH("Significant barriers to completion",Y7)))</formula>
    </cfRule>
  </conditionalFormatting>
  <conditionalFormatting sqref="Y7">
    <cfRule type="containsText" dxfId="2738" priority="1311" operator="containsText" text="Completed or fully on track">
      <formula>NOT(ISERROR(SEARCH("Completed or fully on track",Y7)))</formula>
    </cfRule>
    <cfRule type="containsText" dxfId="2737" priority="1312" operator="containsText" text="On track with minor barriers to completion">
      <formula>NOT(ISERROR(SEARCH("On track with minor barriers to completion",Y7)))</formula>
    </cfRule>
    <cfRule type="containsText" dxfId="2736" priority="1313" operator="containsText" text="Significant barriers to completion">
      <formula>NOT(ISERROR(SEARCH("Significant barriers to completion",Y7)))</formula>
    </cfRule>
  </conditionalFormatting>
  <conditionalFormatting sqref="Y7">
    <cfRule type="containsText" dxfId="2735" priority="1310" operator="containsText" text="Issues to overcome/expected to complete">
      <formula>NOT(ISERROR(SEARCH("Issues to overcome/expected to complete",Y7)))</formula>
    </cfRule>
  </conditionalFormatting>
  <conditionalFormatting sqref="AA7">
    <cfRule type="containsText" dxfId="2734" priority="1307" operator="containsText" text="Completed or fully on track">
      <formula>NOT(ISERROR(SEARCH("Completed or fully on track",AA7)))</formula>
    </cfRule>
    <cfRule type="containsText" dxfId="2733" priority="1308" operator="containsText" text="On track with minor barriers to completion">
      <formula>NOT(ISERROR(SEARCH("On track with minor barriers to completion",AA7)))</formula>
    </cfRule>
    <cfRule type="containsText" dxfId="2732" priority="1309" operator="containsText" text="Significant barriers to completion">
      <formula>NOT(ISERROR(SEARCH("Significant barriers to completion",AA7)))</formula>
    </cfRule>
  </conditionalFormatting>
  <conditionalFormatting sqref="AA7">
    <cfRule type="containsText" dxfId="2731" priority="1304" operator="containsText" text="Completed or fully on track">
      <formula>NOT(ISERROR(SEARCH("Completed or fully on track",AA7)))</formula>
    </cfRule>
    <cfRule type="containsText" dxfId="2730" priority="1305" operator="containsText" text="On track with minor barriers to completion">
      <formula>NOT(ISERROR(SEARCH("On track with minor barriers to completion",AA7)))</formula>
    </cfRule>
    <cfRule type="containsText" dxfId="2729" priority="1306" operator="containsText" text="Significant barriers to completion">
      <formula>NOT(ISERROR(SEARCH("Significant barriers to completion",AA7)))</formula>
    </cfRule>
  </conditionalFormatting>
  <conditionalFormatting sqref="AA7">
    <cfRule type="containsText" dxfId="2728" priority="1303" operator="containsText" text="Issues to overcome/expected to complete">
      <formula>NOT(ISERROR(SEARCH("Issues to overcome/expected to complete",AA7)))</formula>
    </cfRule>
  </conditionalFormatting>
  <conditionalFormatting sqref="B10:AA10">
    <cfRule type="containsText" dxfId="2727" priority="1289" operator="containsText" text="Issues to overcome/expected to complete">
      <formula>NOT(ISERROR(SEARCH("Issues to overcome/expected to complete",B10)))</formula>
    </cfRule>
  </conditionalFormatting>
  <conditionalFormatting sqref="B10:AA10">
    <cfRule type="containsText" dxfId="2726" priority="1290" operator="containsText" text="Completed or fully on track">
      <formula>NOT(ISERROR(SEARCH("Completed or fully on track",B10)))</formula>
    </cfRule>
    <cfRule type="containsText" dxfId="2725" priority="1291" operator="containsText" text="On track with minor barriers to completion">
      <formula>NOT(ISERROR(SEARCH("On track with minor barriers to completion",B10)))</formula>
    </cfRule>
    <cfRule type="containsText" dxfId="2724" priority="1292" operator="containsText" text="Significant barriers to completion">
      <formula>NOT(ISERROR(SEARCH("Significant barriers to completion",B10)))</formula>
    </cfRule>
  </conditionalFormatting>
  <conditionalFormatting sqref="C10">
    <cfRule type="containsText" dxfId="2723" priority="1285" operator="containsText" text="Issues to overcome/expected to complete">
      <formula>NOT(ISERROR(SEARCH("Issues to overcome/expected to complete",C10)))</formula>
    </cfRule>
  </conditionalFormatting>
  <conditionalFormatting sqref="C10">
    <cfRule type="containsText" dxfId="2722" priority="1286" operator="containsText" text="Completed or fully on track">
      <formula>NOT(ISERROR(SEARCH("Completed or fully on track",C10)))</formula>
    </cfRule>
    <cfRule type="containsText" dxfId="2721" priority="1287" operator="containsText" text="On track with minor barriers to completion">
      <formula>NOT(ISERROR(SEARCH("On track with minor barriers to completion",C10)))</formula>
    </cfRule>
    <cfRule type="containsText" dxfId="2720" priority="1288" operator="containsText" text="Significant barriers to completion">
      <formula>NOT(ISERROR(SEARCH("Significant barriers to completion",C10)))</formula>
    </cfRule>
  </conditionalFormatting>
  <conditionalFormatting sqref="D10">
    <cfRule type="containsText" dxfId="2719" priority="1281" operator="containsText" text="Issues to overcome/expected to complete">
      <formula>NOT(ISERROR(SEARCH("Issues to overcome/expected to complete",D10)))</formula>
    </cfRule>
  </conditionalFormatting>
  <conditionalFormatting sqref="D10">
    <cfRule type="containsText" dxfId="2718" priority="1282" operator="containsText" text="Completed or fully on track">
      <formula>NOT(ISERROR(SEARCH("Completed or fully on track",D10)))</formula>
    </cfRule>
    <cfRule type="containsText" dxfId="2717" priority="1283" operator="containsText" text="On track with minor barriers to completion">
      <formula>NOT(ISERROR(SEARCH("On track with minor barriers to completion",D10)))</formula>
    </cfRule>
    <cfRule type="containsText" dxfId="2716" priority="1284" operator="containsText" text="Significant barriers to completion">
      <formula>NOT(ISERROR(SEARCH("Significant barriers to completion",D10)))</formula>
    </cfRule>
  </conditionalFormatting>
  <conditionalFormatting sqref="E10">
    <cfRule type="containsText" dxfId="2715" priority="1277" operator="containsText" text="Issues to overcome/expected to complete">
      <formula>NOT(ISERROR(SEARCH("Issues to overcome/expected to complete",E10)))</formula>
    </cfRule>
  </conditionalFormatting>
  <conditionalFormatting sqref="E10">
    <cfRule type="containsText" dxfId="2714" priority="1278" operator="containsText" text="Completed or fully on track">
      <formula>NOT(ISERROR(SEARCH("Completed or fully on track",E10)))</formula>
    </cfRule>
    <cfRule type="containsText" dxfId="2713" priority="1279" operator="containsText" text="On track with minor barriers to completion">
      <formula>NOT(ISERROR(SEARCH("On track with minor barriers to completion",E10)))</formula>
    </cfRule>
    <cfRule type="containsText" dxfId="2712" priority="1280" operator="containsText" text="Significant barriers to completion">
      <formula>NOT(ISERROR(SEARCH("Significant barriers to completion",E10)))</formula>
    </cfRule>
  </conditionalFormatting>
  <conditionalFormatting sqref="F10">
    <cfRule type="containsText" dxfId="2711" priority="1273" operator="containsText" text="Issues to overcome/expected to complete">
      <formula>NOT(ISERROR(SEARCH("Issues to overcome/expected to complete",F10)))</formula>
    </cfRule>
  </conditionalFormatting>
  <conditionalFormatting sqref="F10">
    <cfRule type="containsText" dxfId="2710" priority="1274" operator="containsText" text="Completed or fully on track">
      <formula>NOT(ISERROR(SEARCH("Completed or fully on track",F10)))</formula>
    </cfRule>
    <cfRule type="containsText" dxfId="2709" priority="1275" operator="containsText" text="On track with minor barriers to completion">
      <formula>NOT(ISERROR(SEARCH("On track with minor barriers to completion",F10)))</formula>
    </cfRule>
    <cfRule type="containsText" dxfId="2708" priority="1276" operator="containsText" text="Significant barriers to completion">
      <formula>NOT(ISERROR(SEARCH("Significant barriers to completion",F10)))</formula>
    </cfRule>
  </conditionalFormatting>
  <conditionalFormatting sqref="G10">
    <cfRule type="containsText" dxfId="2707" priority="1269" operator="containsText" text="Issues to overcome/expected to complete">
      <formula>NOT(ISERROR(SEARCH("Issues to overcome/expected to complete",G10)))</formula>
    </cfRule>
  </conditionalFormatting>
  <conditionalFormatting sqref="G10">
    <cfRule type="containsText" dxfId="2706" priority="1270" operator="containsText" text="Completed or fully on track">
      <formula>NOT(ISERROR(SEARCH("Completed or fully on track",G10)))</formula>
    </cfRule>
    <cfRule type="containsText" dxfId="2705" priority="1271" operator="containsText" text="On track with minor barriers to completion">
      <formula>NOT(ISERROR(SEARCH("On track with minor barriers to completion",G10)))</formula>
    </cfRule>
    <cfRule type="containsText" dxfId="2704" priority="1272" operator="containsText" text="Significant barriers to completion">
      <formula>NOT(ISERROR(SEARCH("Significant barriers to completion",G10)))</formula>
    </cfRule>
  </conditionalFormatting>
  <conditionalFormatting sqref="H10">
    <cfRule type="containsText" dxfId="2703" priority="1265" operator="containsText" text="Issues to overcome/expected to complete">
      <formula>NOT(ISERROR(SEARCH("Issues to overcome/expected to complete",H10)))</formula>
    </cfRule>
  </conditionalFormatting>
  <conditionalFormatting sqref="H10">
    <cfRule type="containsText" dxfId="2702" priority="1266" operator="containsText" text="Completed or fully on track">
      <formula>NOT(ISERROR(SEARCH("Completed or fully on track",H10)))</formula>
    </cfRule>
    <cfRule type="containsText" dxfId="2701" priority="1267" operator="containsText" text="On track with minor barriers to completion">
      <formula>NOT(ISERROR(SEARCH("On track with minor barriers to completion",H10)))</formula>
    </cfRule>
    <cfRule type="containsText" dxfId="2700" priority="1268" operator="containsText" text="Significant barriers to completion">
      <formula>NOT(ISERROR(SEARCH("Significant barriers to completion",H10)))</formula>
    </cfRule>
  </conditionalFormatting>
  <conditionalFormatting sqref="I10">
    <cfRule type="containsText" dxfId="2699" priority="1261" operator="containsText" text="Issues to overcome/expected to complete">
      <formula>NOT(ISERROR(SEARCH("Issues to overcome/expected to complete",I10)))</formula>
    </cfRule>
  </conditionalFormatting>
  <conditionalFormatting sqref="I10">
    <cfRule type="containsText" dxfId="2698" priority="1262" operator="containsText" text="Completed or fully on track">
      <formula>NOT(ISERROR(SEARCH("Completed or fully on track",I10)))</formula>
    </cfRule>
    <cfRule type="containsText" dxfId="2697" priority="1263" operator="containsText" text="On track with minor barriers to completion">
      <formula>NOT(ISERROR(SEARCH("On track with minor barriers to completion",I10)))</formula>
    </cfRule>
    <cfRule type="containsText" dxfId="2696" priority="1264" operator="containsText" text="Significant barriers to completion">
      <formula>NOT(ISERROR(SEARCH("Significant barriers to completion",I10)))</formula>
    </cfRule>
  </conditionalFormatting>
  <conditionalFormatting sqref="J10">
    <cfRule type="containsText" dxfId="2695" priority="1257" operator="containsText" text="Issues to overcome/expected to complete">
      <formula>NOT(ISERROR(SEARCH("Issues to overcome/expected to complete",J10)))</formula>
    </cfRule>
  </conditionalFormatting>
  <conditionalFormatting sqref="J10">
    <cfRule type="containsText" dxfId="2694" priority="1258" operator="containsText" text="Completed or fully on track">
      <formula>NOT(ISERROR(SEARCH("Completed or fully on track",J10)))</formula>
    </cfRule>
    <cfRule type="containsText" dxfId="2693" priority="1259" operator="containsText" text="On track with minor barriers to completion">
      <formula>NOT(ISERROR(SEARCH("On track with minor barriers to completion",J10)))</formula>
    </cfRule>
    <cfRule type="containsText" dxfId="2692" priority="1260" operator="containsText" text="Significant barriers to completion">
      <formula>NOT(ISERROR(SEARCH("Significant barriers to completion",J10)))</formula>
    </cfRule>
  </conditionalFormatting>
  <conditionalFormatting sqref="K10">
    <cfRule type="containsText" dxfId="2691" priority="1253" operator="containsText" text="Issues to overcome/expected to complete">
      <formula>NOT(ISERROR(SEARCH("Issues to overcome/expected to complete",K10)))</formula>
    </cfRule>
  </conditionalFormatting>
  <conditionalFormatting sqref="K10">
    <cfRule type="containsText" dxfId="2690" priority="1254" operator="containsText" text="Completed or fully on track">
      <formula>NOT(ISERROR(SEARCH("Completed or fully on track",K10)))</formula>
    </cfRule>
    <cfRule type="containsText" dxfId="2689" priority="1255" operator="containsText" text="On track with minor barriers to completion">
      <formula>NOT(ISERROR(SEARCH("On track with minor barriers to completion",K10)))</formula>
    </cfRule>
    <cfRule type="containsText" dxfId="2688" priority="1256" operator="containsText" text="Significant barriers to completion">
      <formula>NOT(ISERROR(SEARCH("Significant barriers to completion",K10)))</formula>
    </cfRule>
  </conditionalFormatting>
  <conditionalFormatting sqref="L10">
    <cfRule type="containsText" dxfId="2687" priority="1249" operator="containsText" text="Issues to overcome/expected to complete">
      <formula>NOT(ISERROR(SEARCH("Issues to overcome/expected to complete",L10)))</formula>
    </cfRule>
  </conditionalFormatting>
  <conditionalFormatting sqref="L10">
    <cfRule type="containsText" dxfId="2686" priority="1250" operator="containsText" text="Completed or fully on track">
      <formula>NOT(ISERROR(SEARCH("Completed or fully on track",L10)))</formula>
    </cfRule>
    <cfRule type="containsText" dxfId="2685" priority="1251" operator="containsText" text="On track with minor barriers to completion">
      <formula>NOT(ISERROR(SEARCH("On track with minor barriers to completion",L10)))</formula>
    </cfRule>
    <cfRule type="containsText" dxfId="2684" priority="1252" operator="containsText" text="Significant barriers to completion">
      <formula>NOT(ISERROR(SEARCH("Significant barriers to completion",L10)))</formula>
    </cfRule>
  </conditionalFormatting>
  <conditionalFormatting sqref="M10">
    <cfRule type="containsText" dxfId="2683" priority="1245" operator="containsText" text="Issues to overcome/expected to complete">
      <formula>NOT(ISERROR(SEARCH("Issues to overcome/expected to complete",M10)))</formula>
    </cfRule>
  </conditionalFormatting>
  <conditionalFormatting sqref="M10">
    <cfRule type="containsText" dxfId="2682" priority="1246" operator="containsText" text="Completed or fully on track">
      <formula>NOT(ISERROR(SEARCH("Completed or fully on track",M10)))</formula>
    </cfRule>
    <cfRule type="containsText" dxfId="2681" priority="1247" operator="containsText" text="On track with minor barriers to completion">
      <formula>NOT(ISERROR(SEARCH("On track with minor barriers to completion",M10)))</formula>
    </cfRule>
    <cfRule type="containsText" dxfId="2680" priority="1248" operator="containsText" text="Significant barriers to completion">
      <formula>NOT(ISERROR(SEARCH("Significant barriers to completion",M10)))</formula>
    </cfRule>
  </conditionalFormatting>
  <conditionalFormatting sqref="N10">
    <cfRule type="containsText" dxfId="2679" priority="1241" operator="containsText" text="Issues to overcome/expected to complete">
      <formula>NOT(ISERROR(SEARCH("Issues to overcome/expected to complete",N10)))</formula>
    </cfRule>
  </conditionalFormatting>
  <conditionalFormatting sqref="N10">
    <cfRule type="containsText" dxfId="2678" priority="1242" operator="containsText" text="Completed or fully on track">
      <formula>NOT(ISERROR(SEARCH("Completed or fully on track",N10)))</formula>
    </cfRule>
    <cfRule type="containsText" dxfId="2677" priority="1243" operator="containsText" text="On track with minor barriers to completion">
      <formula>NOT(ISERROR(SEARCH("On track with minor barriers to completion",N10)))</formula>
    </cfRule>
    <cfRule type="containsText" dxfId="2676" priority="1244" operator="containsText" text="Significant barriers to completion">
      <formula>NOT(ISERROR(SEARCH("Significant barriers to completion",N10)))</formula>
    </cfRule>
  </conditionalFormatting>
  <conditionalFormatting sqref="AA10">
    <cfRule type="containsText" dxfId="2675" priority="1193" operator="containsText" text="Issues to overcome/expected to complete">
      <formula>NOT(ISERROR(SEARCH("Issues to overcome/expected to complete",AA10)))</formula>
    </cfRule>
  </conditionalFormatting>
  <conditionalFormatting sqref="AA10">
    <cfRule type="containsText" dxfId="2674" priority="1194" operator="containsText" text="Completed or fully on track">
      <formula>NOT(ISERROR(SEARCH("Completed or fully on track",AA10)))</formula>
    </cfRule>
    <cfRule type="containsText" dxfId="2673" priority="1195" operator="containsText" text="On track with minor barriers to completion">
      <formula>NOT(ISERROR(SEARCH("On track with minor barriers to completion",AA10)))</formula>
    </cfRule>
    <cfRule type="containsText" dxfId="2672" priority="1196" operator="containsText" text="Significant barriers to completion">
      <formula>NOT(ISERROR(SEARCH("Significant barriers to completion",AA10)))</formula>
    </cfRule>
  </conditionalFormatting>
  <conditionalFormatting sqref="P10">
    <cfRule type="containsText" dxfId="2671" priority="1237" operator="containsText" text="Issues to overcome/expected to complete">
      <formula>NOT(ISERROR(SEARCH("Issues to overcome/expected to complete",P10)))</formula>
    </cfRule>
  </conditionalFormatting>
  <conditionalFormatting sqref="P10">
    <cfRule type="containsText" dxfId="2670" priority="1238" operator="containsText" text="Completed or fully on track">
      <formula>NOT(ISERROR(SEARCH("Completed or fully on track",P10)))</formula>
    </cfRule>
    <cfRule type="containsText" dxfId="2669" priority="1239" operator="containsText" text="On track with minor barriers to completion">
      <formula>NOT(ISERROR(SEARCH("On track with minor barriers to completion",P10)))</formula>
    </cfRule>
    <cfRule type="containsText" dxfId="2668" priority="1240" operator="containsText" text="Significant barriers to completion">
      <formula>NOT(ISERROR(SEARCH("Significant barriers to completion",P10)))</formula>
    </cfRule>
  </conditionalFormatting>
  <conditionalFormatting sqref="Q10">
    <cfRule type="containsText" dxfId="2667" priority="1233" operator="containsText" text="Issues to overcome/expected to complete">
      <formula>NOT(ISERROR(SEARCH("Issues to overcome/expected to complete",Q10)))</formula>
    </cfRule>
  </conditionalFormatting>
  <conditionalFormatting sqref="Q10">
    <cfRule type="containsText" dxfId="2666" priority="1234" operator="containsText" text="Completed or fully on track">
      <formula>NOT(ISERROR(SEARCH("Completed or fully on track",Q10)))</formula>
    </cfRule>
    <cfRule type="containsText" dxfId="2665" priority="1235" operator="containsText" text="On track with minor barriers to completion">
      <formula>NOT(ISERROR(SEARCH("On track with minor barriers to completion",Q10)))</formula>
    </cfRule>
    <cfRule type="containsText" dxfId="2664" priority="1236" operator="containsText" text="Significant barriers to completion">
      <formula>NOT(ISERROR(SEARCH("Significant barriers to completion",Q10)))</formula>
    </cfRule>
  </conditionalFormatting>
  <conditionalFormatting sqref="R10">
    <cfRule type="containsText" dxfId="2663" priority="1229" operator="containsText" text="Issues to overcome/expected to complete">
      <formula>NOT(ISERROR(SEARCH("Issues to overcome/expected to complete",R10)))</formula>
    </cfRule>
  </conditionalFormatting>
  <conditionalFormatting sqref="R10">
    <cfRule type="containsText" dxfId="2662" priority="1230" operator="containsText" text="Completed or fully on track">
      <formula>NOT(ISERROR(SEARCH("Completed or fully on track",R10)))</formula>
    </cfRule>
    <cfRule type="containsText" dxfId="2661" priority="1231" operator="containsText" text="On track with minor barriers to completion">
      <formula>NOT(ISERROR(SEARCH("On track with minor barriers to completion",R10)))</formula>
    </cfRule>
    <cfRule type="containsText" dxfId="2660" priority="1232" operator="containsText" text="Significant barriers to completion">
      <formula>NOT(ISERROR(SEARCH("Significant barriers to completion",R10)))</formula>
    </cfRule>
  </conditionalFormatting>
  <conditionalFormatting sqref="S10">
    <cfRule type="containsText" dxfId="2659" priority="1225" operator="containsText" text="Issues to overcome/expected to complete">
      <formula>NOT(ISERROR(SEARCH("Issues to overcome/expected to complete",S10)))</formula>
    </cfRule>
  </conditionalFormatting>
  <conditionalFormatting sqref="S10">
    <cfRule type="containsText" dxfId="2658" priority="1226" operator="containsText" text="Completed or fully on track">
      <formula>NOT(ISERROR(SEARCH("Completed or fully on track",S10)))</formula>
    </cfRule>
    <cfRule type="containsText" dxfId="2657" priority="1227" operator="containsText" text="On track with minor barriers to completion">
      <formula>NOT(ISERROR(SEARCH("On track with minor barriers to completion",S10)))</formula>
    </cfRule>
    <cfRule type="containsText" dxfId="2656" priority="1228" operator="containsText" text="Significant barriers to completion">
      <formula>NOT(ISERROR(SEARCH("Significant barriers to completion",S10)))</formula>
    </cfRule>
  </conditionalFormatting>
  <conditionalFormatting sqref="T10">
    <cfRule type="containsText" dxfId="2655" priority="1221" operator="containsText" text="Issues to overcome/expected to complete">
      <formula>NOT(ISERROR(SEARCH("Issues to overcome/expected to complete",T10)))</formula>
    </cfRule>
  </conditionalFormatting>
  <conditionalFormatting sqref="T10">
    <cfRule type="containsText" dxfId="2654" priority="1222" operator="containsText" text="Completed or fully on track">
      <formula>NOT(ISERROR(SEARCH("Completed or fully on track",T10)))</formula>
    </cfRule>
    <cfRule type="containsText" dxfId="2653" priority="1223" operator="containsText" text="On track with minor barriers to completion">
      <formula>NOT(ISERROR(SEARCH("On track with minor barriers to completion",T10)))</formula>
    </cfRule>
    <cfRule type="containsText" dxfId="2652" priority="1224" operator="containsText" text="Significant barriers to completion">
      <formula>NOT(ISERROR(SEARCH("Significant barriers to completion",T10)))</formula>
    </cfRule>
  </conditionalFormatting>
  <conditionalFormatting sqref="U10">
    <cfRule type="containsText" dxfId="2651" priority="1217" operator="containsText" text="Issues to overcome/expected to complete">
      <formula>NOT(ISERROR(SEARCH("Issues to overcome/expected to complete",U10)))</formula>
    </cfRule>
  </conditionalFormatting>
  <conditionalFormatting sqref="U10">
    <cfRule type="containsText" dxfId="2650" priority="1218" operator="containsText" text="Completed or fully on track">
      <formula>NOT(ISERROR(SEARCH("Completed or fully on track",U10)))</formula>
    </cfRule>
    <cfRule type="containsText" dxfId="2649" priority="1219" operator="containsText" text="On track with minor barriers to completion">
      <formula>NOT(ISERROR(SEARCH("On track with minor barriers to completion",U10)))</formula>
    </cfRule>
    <cfRule type="containsText" dxfId="2648" priority="1220" operator="containsText" text="Significant barriers to completion">
      <formula>NOT(ISERROR(SEARCH("Significant barriers to completion",U10)))</formula>
    </cfRule>
  </conditionalFormatting>
  <conditionalFormatting sqref="V10">
    <cfRule type="containsText" dxfId="2647" priority="1213" operator="containsText" text="Issues to overcome/expected to complete">
      <formula>NOT(ISERROR(SEARCH("Issues to overcome/expected to complete",V10)))</formula>
    </cfRule>
  </conditionalFormatting>
  <conditionalFormatting sqref="V10">
    <cfRule type="containsText" dxfId="2646" priority="1214" operator="containsText" text="Completed or fully on track">
      <formula>NOT(ISERROR(SEARCH("Completed or fully on track",V10)))</formula>
    </cfRule>
    <cfRule type="containsText" dxfId="2645" priority="1215" operator="containsText" text="On track with minor barriers to completion">
      <formula>NOT(ISERROR(SEARCH("On track with minor barriers to completion",V10)))</formula>
    </cfRule>
    <cfRule type="containsText" dxfId="2644" priority="1216" operator="containsText" text="Significant barriers to completion">
      <formula>NOT(ISERROR(SEARCH("Significant barriers to completion",V10)))</formula>
    </cfRule>
  </conditionalFormatting>
  <conditionalFormatting sqref="W10">
    <cfRule type="containsText" dxfId="2643" priority="1209" operator="containsText" text="Issues to overcome/expected to complete">
      <formula>NOT(ISERROR(SEARCH("Issues to overcome/expected to complete",W10)))</formula>
    </cfRule>
  </conditionalFormatting>
  <conditionalFormatting sqref="W10">
    <cfRule type="containsText" dxfId="2642" priority="1210" operator="containsText" text="Completed or fully on track">
      <formula>NOT(ISERROR(SEARCH("Completed or fully on track",W10)))</formula>
    </cfRule>
    <cfRule type="containsText" dxfId="2641" priority="1211" operator="containsText" text="On track with minor barriers to completion">
      <formula>NOT(ISERROR(SEARCH("On track with minor barriers to completion",W10)))</formula>
    </cfRule>
    <cfRule type="containsText" dxfId="2640" priority="1212" operator="containsText" text="Significant barriers to completion">
      <formula>NOT(ISERROR(SEARCH("Significant barriers to completion",W10)))</formula>
    </cfRule>
  </conditionalFormatting>
  <conditionalFormatting sqref="X10">
    <cfRule type="containsText" dxfId="2639" priority="1205" operator="containsText" text="Issues to overcome/expected to complete">
      <formula>NOT(ISERROR(SEARCH("Issues to overcome/expected to complete",X10)))</formula>
    </cfRule>
  </conditionalFormatting>
  <conditionalFormatting sqref="X10">
    <cfRule type="containsText" dxfId="2638" priority="1206" operator="containsText" text="Completed or fully on track">
      <formula>NOT(ISERROR(SEARCH("Completed or fully on track",X10)))</formula>
    </cfRule>
    <cfRule type="containsText" dxfId="2637" priority="1207" operator="containsText" text="On track with minor barriers to completion">
      <formula>NOT(ISERROR(SEARCH("On track with minor barriers to completion",X10)))</formula>
    </cfRule>
    <cfRule type="containsText" dxfId="2636" priority="1208" operator="containsText" text="Significant barriers to completion">
      <formula>NOT(ISERROR(SEARCH("Significant barriers to completion",X10)))</formula>
    </cfRule>
  </conditionalFormatting>
  <conditionalFormatting sqref="Y10">
    <cfRule type="containsText" dxfId="2635" priority="1201" operator="containsText" text="Issues to overcome/expected to complete">
      <formula>NOT(ISERROR(SEARCH("Issues to overcome/expected to complete",Y10)))</formula>
    </cfRule>
  </conditionalFormatting>
  <conditionalFormatting sqref="Y10">
    <cfRule type="containsText" dxfId="2634" priority="1202" operator="containsText" text="Completed or fully on track">
      <formula>NOT(ISERROR(SEARCH("Completed or fully on track",Y10)))</formula>
    </cfRule>
    <cfRule type="containsText" dxfId="2633" priority="1203" operator="containsText" text="On track with minor barriers to completion">
      <formula>NOT(ISERROR(SEARCH("On track with minor barriers to completion",Y10)))</formula>
    </cfRule>
    <cfRule type="containsText" dxfId="2632" priority="1204" operator="containsText" text="Significant barriers to completion">
      <formula>NOT(ISERROR(SEARCH("Significant barriers to completion",Y10)))</formula>
    </cfRule>
  </conditionalFormatting>
  <conditionalFormatting sqref="Z10">
    <cfRule type="containsText" dxfId="2631" priority="1197" operator="containsText" text="Issues to overcome/expected to complete">
      <formula>NOT(ISERROR(SEARCH("Issues to overcome/expected to complete",Z10)))</formula>
    </cfRule>
  </conditionalFormatting>
  <conditionalFormatting sqref="Z10">
    <cfRule type="containsText" dxfId="2630" priority="1198" operator="containsText" text="Completed or fully on track">
      <formula>NOT(ISERROR(SEARCH("Completed or fully on track",Z10)))</formula>
    </cfRule>
    <cfRule type="containsText" dxfId="2629" priority="1199" operator="containsText" text="On track with minor barriers to completion">
      <formula>NOT(ISERROR(SEARCH("On track with minor barriers to completion",Z10)))</formula>
    </cfRule>
    <cfRule type="containsText" dxfId="2628" priority="1200" operator="containsText" text="Significant barriers to completion">
      <formula>NOT(ISERROR(SEARCH("Significant barriers to completion",Z10)))</formula>
    </cfRule>
  </conditionalFormatting>
  <conditionalFormatting sqref="B11 O11">
    <cfRule type="containsText" dxfId="2627" priority="1183" operator="containsText" text="Completed or fully on track">
      <formula>NOT(ISERROR(SEARCH("Completed or fully on track",B11)))</formula>
    </cfRule>
    <cfRule type="containsText" dxfId="2626" priority="1184" operator="containsText" text="Issues to overcome/expected to complete">
      <formula>NOT(ISERROR(SEARCH("Issues to overcome/expected to complete",B11)))</formula>
    </cfRule>
    <cfRule type="containsText" dxfId="2625" priority="1185" operator="containsText" text="Significant barriers to completion">
      <formula>NOT(ISERROR(SEARCH("Significant barriers to completion",B11)))</formula>
    </cfRule>
  </conditionalFormatting>
  <conditionalFormatting sqref="C11">
    <cfRule type="containsText" dxfId="2624" priority="1180" operator="containsText" text="Completed or fully on track">
      <formula>NOT(ISERROR(SEARCH("Completed or fully on track",C11)))</formula>
    </cfRule>
    <cfRule type="containsText" dxfId="2623" priority="1181" operator="containsText" text="Issues to overcome/expected to complete">
      <formula>NOT(ISERROR(SEARCH("Issues to overcome/expected to complete",C11)))</formula>
    </cfRule>
    <cfRule type="containsText" dxfId="2622" priority="1182" operator="containsText" text="Significant barriers to completion">
      <formula>NOT(ISERROR(SEARCH("Significant barriers to completion",C11)))</formula>
    </cfRule>
  </conditionalFormatting>
  <conditionalFormatting sqref="D11">
    <cfRule type="containsText" dxfId="2621" priority="1177" operator="containsText" text="Completed or fully on track">
      <formula>NOT(ISERROR(SEARCH("Completed or fully on track",D11)))</formula>
    </cfRule>
    <cfRule type="containsText" dxfId="2620" priority="1178" operator="containsText" text="Issues to overcome/expected to complete">
      <formula>NOT(ISERROR(SEARCH("Issues to overcome/expected to complete",D11)))</formula>
    </cfRule>
    <cfRule type="containsText" dxfId="2619" priority="1179" operator="containsText" text="Significant barriers to completion">
      <formula>NOT(ISERROR(SEARCH("Significant barriers to completion",D11)))</formula>
    </cfRule>
  </conditionalFormatting>
  <conditionalFormatting sqref="E11">
    <cfRule type="containsText" dxfId="2618" priority="1174" operator="containsText" text="Completed or fully on track">
      <formula>NOT(ISERROR(SEARCH("Completed or fully on track",E11)))</formula>
    </cfRule>
    <cfRule type="containsText" dxfId="2617" priority="1175" operator="containsText" text="Issues to overcome/expected to complete">
      <formula>NOT(ISERROR(SEARCH("Issues to overcome/expected to complete",E11)))</formula>
    </cfRule>
    <cfRule type="containsText" dxfId="2616" priority="1176" operator="containsText" text="Significant barriers to completion">
      <formula>NOT(ISERROR(SEARCH("Significant barriers to completion",E11)))</formula>
    </cfRule>
  </conditionalFormatting>
  <conditionalFormatting sqref="F11">
    <cfRule type="containsText" dxfId="2615" priority="1171" operator="containsText" text="Completed or fully on track">
      <formula>NOT(ISERROR(SEARCH("Completed or fully on track",F11)))</formula>
    </cfRule>
    <cfRule type="containsText" dxfId="2614" priority="1172" operator="containsText" text="Issues to overcome/expected to complete">
      <formula>NOT(ISERROR(SEARCH("Issues to overcome/expected to complete",F11)))</formula>
    </cfRule>
    <cfRule type="containsText" dxfId="2613" priority="1173" operator="containsText" text="Significant barriers to completion">
      <formula>NOT(ISERROR(SEARCH("Significant barriers to completion",F11)))</formula>
    </cfRule>
  </conditionalFormatting>
  <conditionalFormatting sqref="G11">
    <cfRule type="containsText" dxfId="2612" priority="1168" operator="containsText" text="Completed or fully on track">
      <formula>NOT(ISERROR(SEARCH("Completed or fully on track",G11)))</formula>
    </cfRule>
    <cfRule type="containsText" dxfId="2611" priority="1169" operator="containsText" text="Issues to overcome/expected to complete">
      <formula>NOT(ISERROR(SEARCH("Issues to overcome/expected to complete",G11)))</formula>
    </cfRule>
    <cfRule type="containsText" dxfId="2610" priority="1170" operator="containsText" text="Significant barriers to completion">
      <formula>NOT(ISERROR(SEARCH("Significant barriers to completion",G11)))</formula>
    </cfRule>
  </conditionalFormatting>
  <conditionalFormatting sqref="H11">
    <cfRule type="containsText" dxfId="2609" priority="1165" operator="containsText" text="Completed or fully on track">
      <formula>NOT(ISERROR(SEARCH("Completed or fully on track",H11)))</formula>
    </cfRule>
    <cfRule type="containsText" dxfId="2608" priority="1166" operator="containsText" text="Issues to overcome/expected to complete">
      <formula>NOT(ISERROR(SEARCH("Issues to overcome/expected to complete",H11)))</formula>
    </cfRule>
    <cfRule type="containsText" dxfId="2607" priority="1167" operator="containsText" text="Significant barriers to completion">
      <formula>NOT(ISERROR(SEARCH("Significant barriers to completion",H11)))</formula>
    </cfRule>
  </conditionalFormatting>
  <conditionalFormatting sqref="I11">
    <cfRule type="containsText" dxfId="2606" priority="1162" operator="containsText" text="Completed or fully on track">
      <formula>NOT(ISERROR(SEARCH("Completed or fully on track",I11)))</formula>
    </cfRule>
    <cfRule type="containsText" dxfId="2605" priority="1163" operator="containsText" text="Issues to overcome/expected to complete">
      <formula>NOT(ISERROR(SEARCH("Issues to overcome/expected to complete",I11)))</formula>
    </cfRule>
    <cfRule type="containsText" dxfId="2604" priority="1164" operator="containsText" text="Significant barriers to completion">
      <formula>NOT(ISERROR(SEARCH("Significant barriers to completion",I11)))</formula>
    </cfRule>
  </conditionalFormatting>
  <conditionalFormatting sqref="J11">
    <cfRule type="containsText" dxfId="2603" priority="1159" operator="containsText" text="Completed or fully on track">
      <formula>NOT(ISERROR(SEARCH("Completed or fully on track",J11)))</formula>
    </cfRule>
    <cfRule type="containsText" dxfId="2602" priority="1160" operator="containsText" text="Issues to overcome/expected to complete">
      <formula>NOT(ISERROR(SEARCH("Issues to overcome/expected to complete",J11)))</formula>
    </cfRule>
    <cfRule type="containsText" dxfId="2601" priority="1161" operator="containsText" text="Significant barriers to completion">
      <formula>NOT(ISERROR(SEARCH("Significant barriers to completion",J11)))</formula>
    </cfRule>
  </conditionalFormatting>
  <conditionalFormatting sqref="K11">
    <cfRule type="containsText" dxfId="2600" priority="1156" operator="containsText" text="Completed or fully on track">
      <formula>NOT(ISERROR(SEARCH("Completed or fully on track",K11)))</formula>
    </cfRule>
    <cfRule type="containsText" dxfId="2599" priority="1157" operator="containsText" text="Issues to overcome/expected to complete">
      <formula>NOT(ISERROR(SEARCH("Issues to overcome/expected to complete",K11)))</formula>
    </cfRule>
    <cfRule type="containsText" dxfId="2598" priority="1158" operator="containsText" text="Significant barriers to completion">
      <formula>NOT(ISERROR(SEARCH("Significant barriers to completion",K11)))</formula>
    </cfRule>
  </conditionalFormatting>
  <conditionalFormatting sqref="L11">
    <cfRule type="containsText" dxfId="2597" priority="1153" operator="containsText" text="Completed or fully on track">
      <formula>NOT(ISERROR(SEARCH("Completed or fully on track",L11)))</formula>
    </cfRule>
    <cfRule type="containsText" dxfId="2596" priority="1154" operator="containsText" text="Issues to overcome/expected to complete">
      <formula>NOT(ISERROR(SEARCH("Issues to overcome/expected to complete",L11)))</formula>
    </cfRule>
    <cfRule type="containsText" dxfId="2595" priority="1155" operator="containsText" text="Significant barriers to completion">
      <formula>NOT(ISERROR(SEARCH("Significant barriers to completion",L11)))</formula>
    </cfRule>
  </conditionalFormatting>
  <conditionalFormatting sqref="M11">
    <cfRule type="containsText" dxfId="2594" priority="1150" operator="containsText" text="Completed or fully on track">
      <formula>NOT(ISERROR(SEARCH("Completed or fully on track",M11)))</formula>
    </cfRule>
    <cfRule type="containsText" dxfId="2593" priority="1151" operator="containsText" text="Issues to overcome/expected to complete">
      <formula>NOT(ISERROR(SEARCH("Issues to overcome/expected to complete",M11)))</formula>
    </cfRule>
    <cfRule type="containsText" dxfId="2592" priority="1152" operator="containsText" text="Significant barriers to completion">
      <formula>NOT(ISERROR(SEARCH("Significant barriers to completion",M11)))</formula>
    </cfRule>
  </conditionalFormatting>
  <conditionalFormatting sqref="N11">
    <cfRule type="containsText" dxfId="2591" priority="1147" operator="containsText" text="Completed or fully on track">
      <formula>NOT(ISERROR(SEARCH("Completed or fully on track",N11)))</formula>
    </cfRule>
    <cfRule type="containsText" dxfId="2590" priority="1148" operator="containsText" text="Issues to overcome/expected to complete">
      <formula>NOT(ISERROR(SEARCH("Issues to overcome/expected to complete",N11)))</formula>
    </cfRule>
    <cfRule type="containsText" dxfId="2589" priority="1149" operator="containsText" text="Significant barriers to completion">
      <formula>NOT(ISERROR(SEARCH("Significant barriers to completion",N11)))</formula>
    </cfRule>
  </conditionalFormatting>
  <conditionalFormatting sqref="P11">
    <cfRule type="containsText" dxfId="2588" priority="1144" operator="containsText" text="Completed or fully on track">
      <formula>NOT(ISERROR(SEARCH("Completed or fully on track",P11)))</formula>
    </cfRule>
    <cfRule type="containsText" dxfId="2587" priority="1145" operator="containsText" text="Issues to overcome/expected to complete">
      <formula>NOT(ISERROR(SEARCH("Issues to overcome/expected to complete",P11)))</formula>
    </cfRule>
    <cfRule type="containsText" dxfId="2586" priority="1146" operator="containsText" text="Significant barriers to completion">
      <formula>NOT(ISERROR(SEARCH("Significant barriers to completion",P11)))</formula>
    </cfRule>
  </conditionalFormatting>
  <conditionalFormatting sqref="Q11">
    <cfRule type="containsText" dxfId="2585" priority="1141" operator="containsText" text="Completed or fully on track">
      <formula>NOT(ISERROR(SEARCH("Completed or fully on track",Q11)))</formula>
    </cfRule>
    <cfRule type="containsText" dxfId="2584" priority="1142" operator="containsText" text="Issues to overcome/expected to complete">
      <formula>NOT(ISERROR(SEARCH("Issues to overcome/expected to complete",Q11)))</formula>
    </cfRule>
    <cfRule type="containsText" dxfId="2583" priority="1143" operator="containsText" text="Significant barriers to completion">
      <formula>NOT(ISERROR(SEARCH("Significant barriers to completion",Q11)))</formula>
    </cfRule>
  </conditionalFormatting>
  <conditionalFormatting sqref="R11">
    <cfRule type="containsText" dxfId="2582" priority="1138" operator="containsText" text="Completed or fully on track">
      <formula>NOT(ISERROR(SEARCH("Completed or fully on track",R11)))</formula>
    </cfRule>
    <cfRule type="containsText" dxfId="2581" priority="1139" operator="containsText" text="Issues to overcome/expected to complete">
      <formula>NOT(ISERROR(SEARCH("Issues to overcome/expected to complete",R11)))</formula>
    </cfRule>
    <cfRule type="containsText" dxfId="2580" priority="1140" operator="containsText" text="Significant barriers to completion">
      <formula>NOT(ISERROR(SEARCH("Significant barriers to completion",R11)))</formula>
    </cfRule>
  </conditionalFormatting>
  <conditionalFormatting sqref="S11">
    <cfRule type="containsText" dxfId="2579" priority="1135" operator="containsText" text="Completed or fully on track">
      <formula>NOT(ISERROR(SEARCH("Completed or fully on track",S11)))</formula>
    </cfRule>
    <cfRule type="containsText" dxfId="2578" priority="1136" operator="containsText" text="Issues to overcome/expected to complete">
      <formula>NOT(ISERROR(SEARCH("Issues to overcome/expected to complete",S11)))</formula>
    </cfRule>
    <cfRule type="containsText" dxfId="2577" priority="1137" operator="containsText" text="Significant barriers to completion">
      <formula>NOT(ISERROR(SEARCH("Significant barriers to completion",S11)))</formula>
    </cfRule>
  </conditionalFormatting>
  <conditionalFormatting sqref="T11">
    <cfRule type="containsText" dxfId="2576" priority="1132" operator="containsText" text="Completed or fully on track">
      <formula>NOT(ISERROR(SEARCH("Completed or fully on track",T11)))</formula>
    </cfRule>
    <cfRule type="containsText" dxfId="2575" priority="1133" operator="containsText" text="Issues to overcome/expected to complete">
      <formula>NOT(ISERROR(SEARCH("Issues to overcome/expected to complete",T11)))</formula>
    </cfRule>
    <cfRule type="containsText" dxfId="2574" priority="1134" operator="containsText" text="Significant barriers to completion">
      <formula>NOT(ISERROR(SEARCH("Significant barriers to completion",T11)))</formula>
    </cfRule>
  </conditionalFormatting>
  <conditionalFormatting sqref="U11">
    <cfRule type="containsText" dxfId="2573" priority="1129" operator="containsText" text="Completed or fully on track">
      <formula>NOT(ISERROR(SEARCH("Completed or fully on track",U11)))</formula>
    </cfRule>
    <cfRule type="containsText" dxfId="2572" priority="1130" operator="containsText" text="Issues to overcome/expected to complete">
      <formula>NOT(ISERROR(SEARCH("Issues to overcome/expected to complete",U11)))</formula>
    </cfRule>
    <cfRule type="containsText" dxfId="2571" priority="1131" operator="containsText" text="Significant barriers to completion">
      <formula>NOT(ISERROR(SEARCH("Significant barriers to completion",U11)))</formula>
    </cfRule>
  </conditionalFormatting>
  <conditionalFormatting sqref="V11">
    <cfRule type="containsText" dxfId="2570" priority="1126" operator="containsText" text="Completed or fully on track">
      <formula>NOT(ISERROR(SEARCH("Completed or fully on track",V11)))</formula>
    </cfRule>
    <cfRule type="containsText" dxfId="2569" priority="1127" operator="containsText" text="Issues to overcome/expected to complete">
      <formula>NOT(ISERROR(SEARCH("Issues to overcome/expected to complete",V11)))</formula>
    </cfRule>
    <cfRule type="containsText" dxfId="2568" priority="1128" operator="containsText" text="Significant barriers to completion">
      <formula>NOT(ISERROR(SEARCH("Significant barriers to completion",V11)))</formula>
    </cfRule>
  </conditionalFormatting>
  <conditionalFormatting sqref="W11">
    <cfRule type="containsText" dxfId="2567" priority="1123" operator="containsText" text="Completed or fully on track">
      <formula>NOT(ISERROR(SEARCH("Completed or fully on track",W11)))</formula>
    </cfRule>
    <cfRule type="containsText" dxfId="2566" priority="1124" operator="containsText" text="Issues to overcome/expected to complete">
      <formula>NOT(ISERROR(SEARCH("Issues to overcome/expected to complete",W11)))</formula>
    </cfRule>
    <cfRule type="containsText" dxfId="2565" priority="1125" operator="containsText" text="Significant barriers to completion">
      <formula>NOT(ISERROR(SEARCH("Significant barriers to completion",W11)))</formula>
    </cfRule>
  </conditionalFormatting>
  <conditionalFormatting sqref="X11">
    <cfRule type="containsText" dxfId="2564" priority="1120" operator="containsText" text="Completed or fully on track">
      <formula>NOT(ISERROR(SEARCH("Completed or fully on track",X11)))</formula>
    </cfRule>
    <cfRule type="containsText" dxfId="2563" priority="1121" operator="containsText" text="Issues to overcome/expected to complete">
      <formula>NOT(ISERROR(SEARCH("Issues to overcome/expected to complete",X11)))</formula>
    </cfRule>
    <cfRule type="containsText" dxfId="2562" priority="1122" operator="containsText" text="Significant barriers to completion">
      <formula>NOT(ISERROR(SEARCH("Significant barriers to completion",X11)))</formula>
    </cfRule>
  </conditionalFormatting>
  <conditionalFormatting sqref="Y11">
    <cfRule type="containsText" dxfId="2561" priority="1117" operator="containsText" text="Completed or fully on track">
      <formula>NOT(ISERROR(SEARCH("Completed or fully on track",Y11)))</formula>
    </cfRule>
    <cfRule type="containsText" dxfId="2560" priority="1118" operator="containsText" text="Issues to overcome/expected to complete">
      <formula>NOT(ISERROR(SEARCH("Issues to overcome/expected to complete",Y11)))</formula>
    </cfRule>
    <cfRule type="containsText" dxfId="2559" priority="1119" operator="containsText" text="Significant barriers to completion">
      <formula>NOT(ISERROR(SEARCH("Significant barriers to completion",Y11)))</formula>
    </cfRule>
  </conditionalFormatting>
  <conditionalFormatting sqref="Z11">
    <cfRule type="containsText" dxfId="2558" priority="1114" operator="containsText" text="Completed or fully on track">
      <formula>NOT(ISERROR(SEARCH("Completed or fully on track",Z11)))</formula>
    </cfRule>
    <cfRule type="containsText" dxfId="2557" priority="1115" operator="containsText" text="Issues to overcome/expected to complete">
      <formula>NOT(ISERROR(SEARCH("Issues to overcome/expected to complete",Z11)))</formula>
    </cfRule>
    <cfRule type="containsText" dxfId="2556" priority="1116" operator="containsText" text="Significant barriers to completion">
      <formula>NOT(ISERROR(SEARCH("Significant barriers to completion",Z11)))</formula>
    </cfRule>
  </conditionalFormatting>
  <conditionalFormatting sqref="AA11">
    <cfRule type="containsText" dxfId="2555" priority="1111" operator="containsText" text="Completed or fully on track">
      <formula>NOT(ISERROR(SEARCH("Completed or fully on track",AA11)))</formula>
    </cfRule>
    <cfRule type="containsText" dxfId="2554" priority="1112" operator="containsText" text="Issues to overcome/expected to complete">
      <formula>NOT(ISERROR(SEARCH("Issues to overcome/expected to complete",AA11)))</formula>
    </cfRule>
    <cfRule type="containsText" dxfId="2553" priority="1113" operator="containsText" text="Significant barriers to completion">
      <formula>NOT(ISERROR(SEARCH("Significant barriers to completion",AA11)))</formula>
    </cfRule>
  </conditionalFormatting>
  <conditionalFormatting sqref="V6">
    <cfRule type="containsText" dxfId="2552" priority="1026" operator="containsText" text="Completed or fully on track">
      <formula>NOT(ISERROR(SEARCH("Completed or fully on track",V6)))</formula>
    </cfRule>
    <cfRule type="containsText" dxfId="2551" priority="1027" operator="containsText" text="On track with minor barriers to completion">
      <formula>NOT(ISERROR(SEARCH("On track with minor barriers to completion",V6)))</formula>
    </cfRule>
    <cfRule type="containsText" dxfId="2550" priority="1028" operator="containsText" text="Significant barriers to completion">
      <formula>NOT(ISERROR(SEARCH("Significant barriers to completion",V6)))</formula>
    </cfRule>
  </conditionalFormatting>
  <conditionalFormatting sqref="I6">
    <cfRule type="containsText" dxfId="2549" priority="1074" operator="containsText" text="Completed or fully on track">
      <formula>NOT(ISERROR(SEARCH("Completed or fully on track",I6)))</formula>
    </cfRule>
    <cfRule type="containsText" dxfId="2548" priority="1075" operator="containsText" text="On track with minor barriers to completion">
      <formula>NOT(ISERROR(SEARCH("On track with minor barriers to completion",I6)))</formula>
    </cfRule>
    <cfRule type="containsText" dxfId="2547" priority="1076" operator="containsText" text="Significant barriers to completion">
      <formula>NOT(ISERROR(SEARCH("Significant barriers to completion",I6)))</formula>
    </cfRule>
  </conditionalFormatting>
  <conditionalFormatting sqref="B6 O6">
    <cfRule type="containsText" dxfId="2546" priority="1101" operator="containsText" text="Issues to overcome/expected to complete">
      <formula>NOT(ISERROR(SEARCH("Issues to overcome/expected to complete",B6)))</formula>
    </cfRule>
  </conditionalFormatting>
  <conditionalFormatting sqref="B6 O6">
    <cfRule type="containsText" dxfId="2545" priority="1102" operator="containsText" text="Completed or fully on track">
      <formula>NOT(ISERROR(SEARCH("Completed or fully on track",B6)))</formula>
    </cfRule>
    <cfRule type="containsText" dxfId="2544" priority="1103" operator="containsText" text="On track with minor barriers to completion">
      <formula>NOT(ISERROR(SEARCH("On track with minor barriers to completion",B6)))</formula>
    </cfRule>
    <cfRule type="containsText" dxfId="2543" priority="1104" operator="containsText" text="Significant barriers to completion">
      <formula>NOT(ISERROR(SEARCH("Significant barriers to completion",B6)))</formula>
    </cfRule>
  </conditionalFormatting>
  <conditionalFormatting sqref="C6">
    <cfRule type="containsText" dxfId="2542" priority="1097" operator="containsText" text="Issues to overcome/expected to complete">
      <formula>NOT(ISERROR(SEARCH("Issues to overcome/expected to complete",C6)))</formula>
    </cfRule>
  </conditionalFormatting>
  <conditionalFormatting sqref="C6">
    <cfRule type="containsText" dxfId="2541" priority="1098" operator="containsText" text="Completed or fully on track">
      <formula>NOT(ISERROR(SEARCH("Completed or fully on track",C6)))</formula>
    </cfRule>
    <cfRule type="containsText" dxfId="2540" priority="1099" operator="containsText" text="On track with minor barriers to completion">
      <formula>NOT(ISERROR(SEARCH("On track with minor barriers to completion",C6)))</formula>
    </cfRule>
    <cfRule type="containsText" dxfId="2539" priority="1100" operator="containsText" text="Significant barriers to completion">
      <formula>NOT(ISERROR(SEARCH("Significant barriers to completion",C6)))</formula>
    </cfRule>
  </conditionalFormatting>
  <conditionalFormatting sqref="D6">
    <cfRule type="containsText" dxfId="2538" priority="1093" operator="containsText" text="Issues to overcome/expected to complete">
      <formula>NOT(ISERROR(SEARCH("Issues to overcome/expected to complete",D6)))</formula>
    </cfRule>
  </conditionalFormatting>
  <conditionalFormatting sqref="D6">
    <cfRule type="containsText" dxfId="2537" priority="1094" operator="containsText" text="Completed or fully on track">
      <formula>NOT(ISERROR(SEARCH("Completed or fully on track",D6)))</formula>
    </cfRule>
    <cfRule type="containsText" dxfId="2536" priority="1095" operator="containsText" text="On track with minor barriers to completion">
      <formula>NOT(ISERROR(SEARCH("On track with minor barriers to completion",D6)))</formula>
    </cfRule>
    <cfRule type="containsText" dxfId="2535" priority="1096" operator="containsText" text="Significant barriers to completion">
      <formula>NOT(ISERROR(SEARCH("Significant barriers to completion",D6)))</formula>
    </cfRule>
  </conditionalFormatting>
  <conditionalFormatting sqref="E6">
    <cfRule type="containsText" dxfId="2534" priority="1089" operator="containsText" text="Issues to overcome/expected to complete">
      <formula>NOT(ISERROR(SEARCH("Issues to overcome/expected to complete",E6)))</formula>
    </cfRule>
  </conditionalFormatting>
  <conditionalFormatting sqref="E6">
    <cfRule type="containsText" dxfId="2533" priority="1090" operator="containsText" text="Completed or fully on track">
      <formula>NOT(ISERROR(SEARCH("Completed or fully on track",E6)))</formula>
    </cfRule>
    <cfRule type="containsText" dxfId="2532" priority="1091" operator="containsText" text="On track with minor barriers to completion">
      <formula>NOT(ISERROR(SEARCH("On track with minor barriers to completion",E6)))</formula>
    </cfRule>
    <cfRule type="containsText" dxfId="2531" priority="1092" operator="containsText" text="Significant barriers to completion">
      <formula>NOT(ISERROR(SEARCH("Significant barriers to completion",E6)))</formula>
    </cfRule>
  </conditionalFormatting>
  <conditionalFormatting sqref="F6">
    <cfRule type="containsText" dxfId="2530" priority="1085" operator="containsText" text="Issues to overcome/expected to complete">
      <formula>NOT(ISERROR(SEARCH("Issues to overcome/expected to complete",F6)))</formula>
    </cfRule>
  </conditionalFormatting>
  <conditionalFormatting sqref="F6">
    <cfRule type="containsText" dxfId="2529" priority="1086" operator="containsText" text="Completed or fully on track">
      <formula>NOT(ISERROR(SEARCH("Completed or fully on track",F6)))</formula>
    </cfRule>
    <cfRule type="containsText" dxfId="2528" priority="1087" operator="containsText" text="On track with minor barriers to completion">
      <formula>NOT(ISERROR(SEARCH("On track with minor barriers to completion",F6)))</formula>
    </cfRule>
    <cfRule type="containsText" dxfId="2527" priority="1088" operator="containsText" text="Significant barriers to completion">
      <formula>NOT(ISERROR(SEARCH("Significant barriers to completion",F6)))</formula>
    </cfRule>
  </conditionalFormatting>
  <conditionalFormatting sqref="G6">
    <cfRule type="containsText" dxfId="2526" priority="1081" operator="containsText" text="Issues to overcome/expected to complete">
      <formula>NOT(ISERROR(SEARCH("Issues to overcome/expected to complete",G6)))</formula>
    </cfRule>
  </conditionalFormatting>
  <conditionalFormatting sqref="G6">
    <cfRule type="containsText" dxfId="2525" priority="1082" operator="containsText" text="Completed or fully on track">
      <formula>NOT(ISERROR(SEARCH("Completed or fully on track",G6)))</formula>
    </cfRule>
    <cfRule type="containsText" dxfId="2524" priority="1083" operator="containsText" text="On track with minor barriers to completion">
      <formula>NOT(ISERROR(SEARCH("On track with minor barriers to completion",G6)))</formula>
    </cfRule>
    <cfRule type="containsText" dxfId="2523" priority="1084" operator="containsText" text="Significant barriers to completion">
      <formula>NOT(ISERROR(SEARCH("Significant barriers to completion",G6)))</formula>
    </cfRule>
  </conditionalFormatting>
  <conditionalFormatting sqref="H6">
    <cfRule type="containsText" dxfId="2522" priority="1077" operator="containsText" text="Issues to overcome/expected to complete">
      <formula>NOT(ISERROR(SEARCH("Issues to overcome/expected to complete",H6)))</formula>
    </cfRule>
  </conditionalFormatting>
  <conditionalFormatting sqref="H6">
    <cfRule type="containsText" dxfId="2521" priority="1078" operator="containsText" text="Completed or fully on track">
      <formula>NOT(ISERROR(SEARCH("Completed or fully on track",H6)))</formula>
    </cfRule>
    <cfRule type="containsText" dxfId="2520" priority="1079" operator="containsText" text="On track with minor barriers to completion">
      <formula>NOT(ISERROR(SEARCH("On track with minor barriers to completion",H6)))</formula>
    </cfRule>
    <cfRule type="containsText" dxfId="2519" priority="1080" operator="containsText" text="Significant barriers to completion">
      <formula>NOT(ISERROR(SEARCH("Significant barriers to completion",H6)))</formula>
    </cfRule>
  </conditionalFormatting>
  <conditionalFormatting sqref="I6">
    <cfRule type="containsText" dxfId="2518" priority="1073" operator="containsText" text="Issues to overcome/expected to complete">
      <formula>NOT(ISERROR(SEARCH("Issues to overcome/expected to complete",I6)))</formula>
    </cfRule>
  </conditionalFormatting>
  <conditionalFormatting sqref="J6">
    <cfRule type="containsText" dxfId="2517" priority="1069" operator="containsText" text="Issues to overcome/expected to complete">
      <formula>NOT(ISERROR(SEARCH("Issues to overcome/expected to complete",J6)))</formula>
    </cfRule>
  </conditionalFormatting>
  <conditionalFormatting sqref="J6">
    <cfRule type="containsText" dxfId="2516" priority="1070" operator="containsText" text="Completed or fully on track">
      <formula>NOT(ISERROR(SEARCH("Completed or fully on track",J6)))</formula>
    </cfRule>
    <cfRule type="containsText" dxfId="2515" priority="1071" operator="containsText" text="On track with minor barriers to completion">
      <formula>NOT(ISERROR(SEARCH("On track with minor barriers to completion",J6)))</formula>
    </cfRule>
    <cfRule type="containsText" dxfId="2514" priority="1072" operator="containsText" text="Significant barriers to completion">
      <formula>NOT(ISERROR(SEARCH("Significant barriers to completion",J6)))</formula>
    </cfRule>
  </conditionalFormatting>
  <conditionalFormatting sqref="K6">
    <cfRule type="containsText" dxfId="2513" priority="1065" operator="containsText" text="Issues to overcome/expected to complete">
      <formula>NOT(ISERROR(SEARCH("Issues to overcome/expected to complete",K6)))</formula>
    </cfRule>
  </conditionalFormatting>
  <conditionalFormatting sqref="K6">
    <cfRule type="containsText" dxfId="2512" priority="1066" operator="containsText" text="Completed or fully on track">
      <formula>NOT(ISERROR(SEARCH("Completed or fully on track",K6)))</formula>
    </cfRule>
    <cfRule type="containsText" dxfId="2511" priority="1067" operator="containsText" text="On track with minor barriers to completion">
      <formula>NOT(ISERROR(SEARCH("On track with minor barriers to completion",K6)))</formula>
    </cfRule>
    <cfRule type="containsText" dxfId="2510" priority="1068" operator="containsText" text="Significant barriers to completion">
      <formula>NOT(ISERROR(SEARCH("Significant barriers to completion",K6)))</formula>
    </cfRule>
  </conditionalFormatting>
  <conditionalFormatting sqref="L6">
    <cfRule type="containsText" dxfId="2509" priority="1061" operator="containsText" text="Issues to overcome/expected to complete">
      <formula>NOT(ISERROR(SEARCH("Issues to overcome/expected to complete",L6)))</formula>
    </cfRule>
  </conditionalFormatting>
  <conditionalFormatting sqref="L6">
    <cfRule type="containsText" dxfId="2508" priority="1062" operator="containsText" text="Completed or fully on track">
      <formula>NOT(ISERROR(SEARCH("Completed or fully on track",L6)))</formula>
    </cfRule>
    <cfRule type="containsText" dxfId="2507" priority="1063" operator="containsText" text="On track with minor barriers to completion">
      <formula>NOT(ISERROR(SEARCH("On track with minor barriers to completion",L6)))</formula>
    </cfRule>
    <cfRule type="containsText" dxfId="2506" priority="1064" operator="containsText" text="Significant barriers to completion">
      <formula>NOT(ISERROR(SEARCH("Significant barriers to completion",L6)))</formula>
    </cfRule>
  </conditionalFormatting>
  <conditionalFormatting sqref="M6">
    <cfRule type="containsText" dxfId="2505" priority="1057" operator="containsText" text="Issues to overcome/expected to complete">
      <formula>NOT(ISERROR(SEARCH("Issues to overcome/expected to complete",M6)))</formula>
    </cfRule>
  </conditionalFormatting>
  <conditionalFormatting sqref="M6">
    <cfRule type="containsText" dxfId="2504" priority="1058" operator="containsText" text="Completed or fully on track">
      <formula>NOT(ISERROR(SEARCH("Completed or fully on track",M6)))</formula>
    </cfRule>
    <cfRule type="containsText" dxfId="2503" priority="1059" operator="containsText" text="On track with minor barriers to completion">
      <formula>NOT(ISERROR(SEARCH("On track with minor barriers to completion",M6)))</formula>
    </cfRule>
    <cfRule type="containsText" dxfId="2502" priority="1060" operator="containsText" text="Significant barriers to completion">
      <formula>NOT(ISERROR(SEARCH("Significant barriers to completion",M6)))</formula>
    </cfRule>
  </conditionalFormatting>
  <conditionalFormatting sqref="N6">
    <cfRule type="containsText" dxfId="2501" priority="1053" operator="containsText" text="Issues to overcome/expected to complete">
      <formula>NOT(ISERROR(SEARCH("Issues to overcome/expected to complete",N6)))</formula>
    </cfRule>
  </conditionalFormatting>
  <conditionalFormatting sqref="N6">
    <cfRule type="containsText" dxfId="2500" priority="1054" operator="containsText" text="Completed or fully on track">
      <formula>NOT(ISERROR(SEARCH("Completed or fully on track",N6)))</formula>
    </cfRule>
    <cfRule type="containsText" dxfId="2499" priority="1055" operator="containsText" text="On track with minor barriers to completion">
      <formula>NOT(ISERROR(SEARCH("On track with minor barriers to completion",N6)))</formula>
    </cfRule>
    <cfRule type="containsText" dxfId="2498" priority="1056" operator="containsText" text="Significant barriers to completion">
      <formula>NOT(ISERROR(SEARCH("Significant barriers to completion",N6)))</formula>
    </cfRule>
  </conditionalFormatting>
  <conditionalFormatting sqref="P6">
    <cfRule type="containsText" dxfId="2497" priority="1049" operator="containsText" text="Issues to overcome/expected to complete">
      <formula>NOT(ISERROR(SEARCH("Issues to overcome/expected to complete",P6)))</formula>
    </cfRule>
  </conditionalFormatting>
  <conditionalFormatting sqref="P6">
    <cfRule type="containsText" dxfId="2496" priority="1050" operator="containsText" text="Completed or fully on track">
      <formula>NOT(ISERROR(SEARCH("Completed or fully on track",P6)))</formula>
    </cfRule>
    <cfRule type="containsText" dxfId="2495" priority="1051" operator="containsText" text="On track with minor barriers to completion">
      <formula>NOT(ISERROR(SEARCH("On track with minor barriers to completion",P6)))</formula>
    </cfRule>
    <cfRule type="containsText" dxfId="2494" priority="1052" operator="containsText" text="Significant barriers to completion">
      <formula>NOT(ISERROR(SEARCH("Significant barriers to completion",P6)))</formula>
    </cfRule>
  </conditionalFormatting>
  <conditionalFormatting sqref="Q6">
    <cfRule type="containsText" dxfId="2493" priority="1045" operator="containsText" text="Issues to overcome/expected to complete">
      <formula>NOT(ISERROR(SEARCH("Issues to overcome/expected to complete",Q6)))</formula>
    </cfRule>
  </conditionalFormatting>
  <conditionalFormatting sqref="Q6">
    <cfRule type="containsText" dxfId="2492" priority="1046" operator="containsText" text="Completed or fully on track">
      <formula>NOT(ISERROR(SEARCH("Completed or fully on track",Q6)))</formula>
    </cfRule>
    <cfRule type="containsText" dxfId="2491" priority="1047" operator="containsText" text="On track with minor barriers to completion">
      <formula>NOT(ISERROR(SEARCH("On track with minor barriers to completion",Q6)))</formula>
    </cfRule>
    <cfRule type="containsText" dxfId="2490" priority="1048" operator="containsText" text="Significant barriers to completion">
      <formula>NOT(ISERROR(SEARCH("Significant barriers to completion",Q6)))</formula>
    </cfRule>
  </conditionalFormatting>
  <conditionalFormatting sqref="R6">
    <cfRule type="containsText" dxfId="2489" priority="1041" operator="containsText" text="Issues to overcome/expected to complete">
      <formula>NOT(ISERROR(SEARCH("Issues to overcome/expected to complete",R6)))</formula>
    </cfRule>
  </conditionalFormatting>
  <conditionalFormatting sqref="R6">
    <cfRule type="containsText" dxfId="2488" priority="1042" operator="containsText" text="Completed or fully on track">
      <formula>NOT(ISERROR(SEARCH("Completed or fully on track",R6)))</formula>
    </cfRule>
    <cfRule type="containsText" dxfId="2487" priority="1043" operator="containsText" text="On track with minor barriers to completion">
      <formula>NOT(ISERROR(SEARCH("On track with minor barriers to completion",R6)))</formula>
    </cfRule>
    <cfRule type="containsText" dxfId="2486" priority="1044" operator="containsText" text="Significant barriers to completion">
      <formula>NOT(ISERROR(SEARCH("Significant barriers to completion",R6)))</formula>
    </cfRule>
  </conditionalFormatting>
  <conditionalFormatting sqref="S6">
    <cfRule type="containsText" dxfId="2485" priority="1037" operator="containsText" text="Issues to overcome/expected to complete">
      <formula>NOT(ISERROR(SEARCH("Issues to overcome/expected to complete",S6)))</formula>
    </cfRule>
  </conditionalFormatting>
  <conditionalFormatting sqref="S6">
    <cfRule type="containsText" dxfId="2484" priority="1038" operator="containsText" text="Completed or fully on track">
      <formula>NOT(ISERROR(SEARCH("Completed or fully on track",S6)))</formula>
    </cfRule>
    <cfRule type="containsText" dxfId="2483" priority="1039" operator="containsText" text="On track with minor barriers to completion">
      <formula>NOT(ISERROR(SEARCH("On track with minor barriers to completion",S6)))</formula>
    </cfRule>
    <cfRule type="containsText" dxfId="2482" priority="1040" operator="containsText" text="Significant barriers to completion">
      <formula>NOT(ISERROR(SEARCH("Significant barriers to completion",S6)))</formula>
    </cfRule>
  </conditionalFormatting>
  <conditionalFormatting sqref="T6">
    <cfRule type="containsText" dxfId="2481" priority="1033" operator="containsText" text="Issues to overcome/expected to complete">
      <formula>NOT(ISERROR(SEARCH("Issues to overcome/expected to complete",T6)))</formula>
    </cfRule>
  </conditionalFormatting>
  <conditionalFormatting sqref="T6">
    <cfRule type="containsText" dxfId="2480" priority="1034" operator="containsText" text="Completed or fully on track">
      <formula>NOT(ISERROR(SEARCH("Completed or fully on track",T6)))</formula>
    </cfRule>
    <cfRule type="containsText" dxfId="2479" priority="1035" operator="containsText" text="On track with minor barriers to completion">
      <formula>NOT(ISERROR(SEARCH("On track with minor barriers to completion",T6)))</formula>
    </cfRule>
    <cfRule type="containsText" dxfId="2478" priority="1036" operator="containsText" text="Significant barriers to completion">
      <formula>NOT(ISERROR(SEARCH("Significant barriers to completion",T6)))</formula>
    </cfRule>
  </conditionalFormatting>
  <conditionalFormatting sqref="U6">
    <cfRule type="containsText" dxfId="2477" priority="1029" operator="containsText" text="Issues to overcome/expected to complete">
      <formula>NOT(ISERROR(SEARCH("Issues to overcome/expected to complete",U6)))</formula>
    </cfRule>
  </conditionalFormatting>
  <conditionalFormatting sqref="U6">
    <cfRule type="containsText" dxfId="2476" priority="1030" operator="containsText" text="Completed or fully on track">
      <formula>NOT(ISERROR(SEARCH("Completed or fully on track",U6)))</formula>
    </cfRule>
    <cfRule type="containsText" dxfId="2475" priority="1031" operator="containsText" text="On track with minor barriers to completion">
      <formula>NOT(ISERROR(SEARCH("On track with minor barriers to completion",U6)))</formula>
    </cfRule>
    <cfRule type="containsText" dxfId="2474" priority="1032" operator="containsText" text="Significant barriers to completion">
      <formula>NOT(ISERROR(SEARCH("Significant barriers to completion",U6)))</formula>
    </cfRule>
  </conditionalFormatting>
  <conditionalFormatting sqref="V6">
    <cfRule type="containsText" dxfId="2473" priority="1025" operator="containsText" text="Issues to overcome/expected to complete">
      <formula>NOT(ISERROR(SEARCH("Issues to overcome/expected to complete",V6)))</formula>
    </cfRule>
  </conditionalFormatting>
  <conditionalFormatting sqref="W6">
    <cfRule type="containsText" dxfId="2472" priority="1021" operator="containsText" text="Issues to overcome/expected to complete">
      <formula>NOT(ISERROR(SEARCH("Issues to overcome/expected to complete",W6)))</formula>
    </cfRule>
  </conditionalFormatting>
  <conditionalFormatting sqref="W6">
    <cfRule type="containsText" dxfId="2471" priority="1022" operator="containsText" text="Completed or fully on track">
      <formula>NOT(ISERROR(SEARCH("Completed or fully on track",W6)))</formula>
    </cfRule>
    <cfRule type="containsText" dxfId="2470" priority="1023" operator="containsText" text="On track with minor barriers to completion">
      <formula>NOT(ISERROR(SEARCH("On track with minor barriers to completion",W6)))</formula>
    </cfRule>
    <cfRule type="containsText" dxfId="2469" priority="1024" operator="containsText" text="Significant barriers to completion">
      <formula>NOT(ISERROR(SEARCH("Significant barriers to completion",W6)))</formula>
    </cfRule>
  </conditionalFormatting>
  <conditionalFormatting sqref="X6">
    <cfRule type="containsText" dxfId="2468" priority="1017" operator="containsText" text="Issues to overcome/expected to complete">
      <formula>NOT(ISERROR(SEARCH("Issues to overcome/expected to complete",X6)))</formula>
    </cfRule>
  </conditionalFormatting>
  <conditionalFormatting sqref="X6">
    <cfRule type="containsText" dxfId="2467" priority="1018" operator="containsText" text="Completed or fully on track">
      <formula>NOT(ISERROR(SEARCH("Completed or fully on track",X6)))</formula>
    </cfRule>
    <cfRule type="containsText" dxfId="2466" priority="1019" operator="containsText" text="On track with minor barriers to completion">
      <formula>NOT(ISERROR(SEARCH("On track with minor barriers to completion",X6)))</formula>
    </cfRule>
    <cfRule type="containsText" dxfId="2465" priority="1020" operator="containsText" text="Significant barriers to completion">
      <formula>NOT(ISERROR(SEARCH("Significant barriers to completion",X6)))</formula>
    </cfRule>
  </conditionalFormatting>
  <conditionalFormatting sqref="Y6">
    <cfRule type="containsText" dxfId="2464" priority="1013" operator="containsText" text="Issues to overcome/expected to complete">
      <formula>NOT(ISERROR(SEARCH("Issues to overcome/expected to complete",Y6)))</formula>
    </cfRule>
  </conditionalFormatting>
  <conditionalFormatting sqref="Y6">
    <cfRule type="containsText" dxfId="2463" priority="1014" operator="containsText" text="Completed or fully on track">
      <formula>NOT(ISERROR(SEARCH("Completed or fully on track",Y6)))</formula>
    </cfRule>
    <cfRule type="containsText" dxfId="2462" priority="1015" operator="containsText" text="On track with minor barriers to completion">
      <formula>NOT(ISERROR(SEARCH("On track with minor barriers to completion",Y6)))</formula>
    </cfRule>
    <cfRule type="containsText" dxfId="2461" priority="1016" operator="containsText" text="Significant barriers to completion">
      <formula>NOT(ISERROR(SEARCH("Significant barriers to completion",Y6)))</formula>
    </cfRule>
  </conditionalFormatting>
  <conditionalFormatting sqref="Z6">
    <cfRule type="containsText" dxfId="2460" priority="1009" operator="containsText" text="Issues to overcome/expected to complete">
      <formula>NOT(ISERROR(SEARCH("Issues to overcome/expected to complete",Z6)))</formula>
    </cfRule>
  </conditionalFormatting>
  <conditionalFormatting sqref="Z6">
    <cfRule type="containsText" dxfId="2459" priority="1010" operator="containsText" text="Completed or fully on track">
      <formula>NOT(ISERROR(SEARCH("Completed or fully on track",Z6)))</formula>
    </cfRule>
    <cfRule type="containsText" dxfId="2458" priority="1011" operator="containsText" text="On track with minor barriers to completion">
      <formula>NOT(ISERROR(SEARCH("On track with minor barriers to completion",Z6)))</formula>
    </cfRule>
    <cfRule type="containsText" dxfId="2457" priority="1012" operator="containsText" text="Significant barriers to completion">
      <formula>NOT(ISERROR(SEARCH("Significant barriers to completion",Z6)))</formula>
    </cfRule>
  </conditionalFormatting>
  <conditionalFormatting sqref="AA6">
    <cfRule type="containsText" dxfId="2456" priority="1005" operator="containsText" text="Issues to overcome/expected to complete">
      <formula>NOT(ISERROR(SEARCH("Issues to overcome/expected to complete",AA6)))</formula>
    </cfRule>
  </conditionalFormatting>
  <conditionalFormatting sqref="AA6">
    <cfRule type="containsText" dxfId="2455" priority="1006" operator="containsText" text="Completed or fully on track">
      <formula>NOT(ISERROR(SEARCH("Completed or fully on track",AA6)))</formula>
    </cfRule>
    <cfRule type="containsText" dxfId="2454" priority="1007" operator="containsText" text="On track with minor barriers to completion">
      <formula>NOT(ISERROR(SEARCH("On track with minor barriers to completion",AA6)))</formula>
    </cfRule>
    <cfRule type="containsText" dxfId="2453" priority="1008" operator="containsText" text="Significant barriers to completion">
      <formula>NOT(ISERROR(SEARCH("Significant barriers to completion",AA6)))</formula>
    </cfRule>
  </conditionalFormatting>
  <conditionalFormatting sqref="A27:A28">
    <cfRule type="containsText" dxfId="2452" priority="998" operator="containsText" text="Completed or fully on track">
      <formula>NOT(ISERROR(SEARCH("Completed or fully on track",A27)))</formula>
    </cfRule>
    <cfRule type="containsText" dxfId="2451" priority="999" operator="containsText" text="Issues to overcome/expected to complete">
      <formula>NOT(ISERROR(SEARCH("Issues to overcome/expected to complete",A27)))</formula>
    </cfRule>
    <cfRule type="containsText" dxfId="2450" priority="1000" operator="containsText" text="Significant barriers to completion">
      <formula>NOT(ISERROR(SEARCH("Significant barriers to completion",A27)))</formula>
    </cfRule>
  </conditionalFormatting>
  <conditionalFormatting sqref="O26">
    <cfRule type="containsText" dxfId="2449" priority="995" operator="containsText" text="Completed or fully on track">
      <formula>NOT(ISERROR(SEARCH("Completed or fully on track",O26)))</formula>
    </cfRule>
    <cfRule type="containsText" dxfId="2448" priority="996" operator="containsText" text="Issues to overcome/expected to complete">
      <formula>NOT(ISERROR(SEARCH("Issues to overcome/expected to complete",O26)))</formula>
    </cfRule>
    <cfRule type="containsText" dxfId="2447" priority="997" operator="containsText" text="Significant barriers to completion">
      <formula>NOT(ISERROR(SEARCH("Significant barriers to completion",O26)))</formula>
    </cfRule>
  </conditionalFormatting>
  <conditionalFormatting sqref="C26">
    <cfRule type="containsText" dxfId="2446" priority="992" operator="containsText" text="Completed or fully on track">
      <formula>NOT(ISERROR(SEARCH("Completed or fully on track",C26)))</formula>
    </cfRule>
    <cfRule type="containsText" dxfId="2445" priority="993" operator="containsText" text="Issues to overcome/expected to complete">
      <formula>NOT(ISERROR(SEARCH("Issues to overcome/expected to complete",C26)))</formula>
    </cfRule>
    <cfRule type="containsText" dxfId="2444" priority="994" operator="containsText" text="Significant barriers to completion">
      <formula>NOT(ISERROR(SEARCH("Significant barriers to completion",C26)))</formula>
    </cfRule>
  </conditionalFormatting>
  <conditionalFormatting sqref="D26">
    <cfRule type="containsText" dxfId="2443" priority="989" operator="containsText" text="Completed or fully on track">
      <formula>NOT(ISERROR(SEARCH("Completed or fully on track",D26)))</formula>
    </cfRule>
    <cfRule type="containsText" dxfId="2442" priority="990" operator="containsText" text="Issues to overcome/expected to complete">
      <formula>NOT(ISERROR(SEARCH("Issues to overcome/expected to complete",D26)))</formula>
    </cfRule>
    <cfRule type="containsText" dxfId="2441" priority="991" operator="containsText" text="Significant barriers to completion">
      <formula>NOT(ISERROR(SEARCH("Significant barriers to completion",D26)))</formula>
    </cfRule>
  </conditionalFormatting>
  <conditionalFormatting sqref="E26">
    <cfRule type="containsText" dxfId="2440" priority="986" operator="containsText" text="Completed or fully on track">
      <formula>NOT(ISERROR(SEARCH("Completed or fully on track",E26)))</formula>
    </cfRule>
    <cfRule type="containsText" dxfId="2439" priority="987" operator="containsText" text="Issues to overcome/expected to complete">
      <formula>NOT(ISERROR(SEARCH("Issues to overcome/expected to complete",E26)))</formula>
    </cfRule>
    <cfRule type="containsText" dxfId="2438" priority="988" operator="containsText" text="Significant barriers to completion">
      <formula>NOT(ISERROR(SEARCH("Significant barriers to completion",E26)))</formula>
    </cfRule>
  </conditionalFormatting>
  <conditionalFormatting sqref="F26">
    <cfRule type="containsText" dxfId="2437" priority="983" operator="containsText" text="Completed or fully on track">
      <formula>NOT(ISERROR(SEARCH("Completed or fully on track",F26)))</formula>
    </cfRule>
    <cfRule type="containsText" dxfId="2436" priority="984" operator="containsText" text="Issues to overcome/expected to complete">
      <formula>NOT(ISERROR(SEARCH("Issues to overcome/expected to complete",F26)))</formula>
    </cfRule>
    <cfRule type="containsText" dxfId="2435" priority="985" operator="containsText" text="Significant barriers to completion">
      <formula>NOT(ISERROR(SEARCH("Significant barriers to completion",F26)))</formula>
    </cfRule>
  </conditionalFormatting>
  <conditionalFormatting sqref="G26">
    <cfRule type="containsText" dxfId="2434" priority="980" operator="containsText" text="Completed or fully on track">
      <formula>NOT(ISERROR(SEARCH("Completed or fully on track",G26)))</formula>
    </cfRule>
    <cfRule type="containsText" dxfId="2433" priority="981" operator="containsText" text="Issues to overcome/expected to complete">
      <formula>NOT(ISERROR(SEARCH("Issues to overcome/expected to complete",G26)))</formula>
    </cfRule>
    <cfRule type="containsText" dxfId="2432" priority="982" operator="containsText" text="Significant barriers to completion">
      <formula>NOT(ISERROR(SEARCH("Significant barriers to completion",G26)))</formula>
    </cfRule>
  </conditionalFormatting>
  <conditionalFormatting sqref="H26">
    <cfRule type="containsText" dxfId="2431" priority="977" operator="containsText" text="Completed or fully on track">
      <formula>NOT(ISERROR(SEARCH("Completed or fully on track",H26)))</formula>
    </cfRule>
    <cfRule type="containsText" dxfId="2430" priority="978" operator="containsText" text="Issues to overcome/expected to complete">
      <formula>NOT(ISERROR(SEARCH("Issues to overcome/expected to complete",H26)))</formula>
    </cfRule>
    <cfRule type="containsText" dxfId="2429" priority="979" operator="containsText" text="Significant barriers to completion">
      <formula>NOT(ISERROR(SEARCH("Significant barriers to completion",H26)))</formula>
    </cfRule>
  </conditionalFormatting>
  <conditionalFormatting sqref="I26">
    <cfRule type="containsText" dxfId="2428" priority="974" operator="containsText" text="Completed or fully on track">
      <formula>NOT(ISERROR(SEARCH("Completed or fully on track",I26)))</formula>
    </cfRule>
    <cfRule type="containsText" dxfId="2427" priority="975" operator="containsText" text="Issues to overcome/expected to complete">
      <formula>NOT(ISERROR(SEARCH("Issues to overcome/expected to complete",I26)))</formula>
    </cfRule>
    <cfRule type="containsText" dxfId="2426" priority="976" operator="containsText" text="Significant barriers to completion">
      <formula>NOT(ISERROR(SEARCH("Significant barriers to completion",I26)))</formula>
    </cfRule>
  </conditionalFormatting>
  <conditionalFormatting sqref="J26">
    <cfRule type="containsText" dxfId="2425" priority="971" operator="containsText" text="Completed or fully on track">
      <formula>NOT(ISERROR(SEARCH("Completed or fully on track",J26)))</formula>
    </cfRule>
    <cfRule type="containsText" dxfId="2424" priority="972" operator="containsText" text="Issues to overcome/expected to complete">
      <formula>NOT(ISERROR(SEARCH("Issues to overcome/expected to complete",J26)))</formula>
    </cfRule>
    <cfRule type="containsText" dxfId="2423" priority="973" operator="containsText" text="Significant barriers to completion">
      <formula>NOT(ISERROR(SEARCH("Significant barriers to completion",J26)))</formula>
    </cfRule>
  </conditionalFormatting>
  <conditionalFormatting sqref="K26">
    <cfRule type="containsText" dxfId="2422" priority="968" operator="containsText" text="Completed or fully on track">
      <formula>NOT(ISERROR(SEARCH("Completed or fully on track",K26)))</formula>
    </cfRule>
    <cfRule type="containsText" dxfId="2421" priority="969" operator="containsText" text="Issues to overcome/expected to complete">
      <formula>NOT(ISERROR(SEARCH("Issues to overcome/expected to complete",K26)))</formula>
    </cfRule>
    <cfRule type="containsText" dxfId="2420" priority="970" operator="containsText" text="Significant barriers to completion">
      <formula>NOT(ISERROR(SEARCH("Significant barriers to completion",K26)))</formula>
    </cfRule>
  </conditionalFormatting>
  <conditionalFormatting sqref="L26">
    <cfRule type="containsText" dxfId="2419" priority="965" operator="containsText" text="Completed or fully on track">
      <formula>NOT(ISERROR(SEARCH("Completed or fully on track",L26)))</formula>
    </cfRule>
    <cfRule type="containsText" dxfId="2418" priority="966" operator="containsText" text="Issues to overcome/expected to complete">
      <formula>NOT(ISERROR(SEARCH("Issues to overcome/expected to complete",L26)))</formula>
    </cfRule>
    <cfRule type="containsText" dxfId="2417" priority="967" operator="containsText" text="Significant barriers to completion">
      <formula>NOT(ISERROR(SEARCH("Significant barriers to completion",L26)))</formula>
    </cfRule>
  </conditionalFormatting>
  <conditionalFormatting sqref="M26">
    <cfRule type="containsText" dxfId="2416" priority="962" operator="containsText" text="Completed or fully on track">
      <formula>NOT(ISERROR(SEARCH("Completed or fully on track",M26)))</formula>
    </cfRule>
    <cfRule type="containsText" dxfId="2415" priority="963" operator="containsText" text="Issues to overcome/expected to complete">
      <formula>NOT(ISERROR(SEARCH("Issues to overcome/expected to complete",M26)))</formula>
    </cfRule>
    <cfRule type="containsText" dxfId="2414" priority="964" operator="containsText" text="Significant barriers to completion">
      <formula>NOT(ISERROR(SEARCH("Significant barriers to completion",M26)))</formula>
    </cfRule>
  </conditionalFormatting>
  <conditionalFormatting sqref="N26">
    <cfRule type="containsText" dxfId="2413" priority="959" operator="containsText" text="Completed or fully on track">
      <formula>NOT(ISERROR(SEARCH("Completed or fully on track",N26)))</formula>
    </cfRule>
    <cfRule type="containsText" dxfId="2412" priority="960" operator="containsText" text="Issues to overcome/expected to complete">
      <formula>NOT(ISERROR(SEARCH("Issues to overcome/expected to complete",N26)))</formula>
    </cfRule>
    <cfRule type="containsText" dxfId="2411" priority="961" operator="containsText" text="Significant barriers to completion">
      <formula>NOT(ISERROR(SEARCH("Significant barriers to completion",N26)))</formula>
    </cfRule>
  </conditionalFormatting>
  <conditionalFormatting sqref="P26">
    <cfRule type="containsText" dxfId="2410" priority="956" operator="containsText" text="Completed or fully on track">
      <formula>NOT(ISERROR(SEARCH("Completed or fully on track",P26)))</formula>
    </cfRule>
    <cfRule type="containsText" dxfId="2409" priority="957" operator="containsText" text="Issues to overcome/expected to complete">
      <formula>NOT(ISERROR(SEARCH("Issues to overcome/expected to complete",P26)))</formula>
    </cfRule>
    <cfRule type="containsText" dxfId="2408" priority="958" operator="containsText" text="Significant barriers to completion">
      <formula>NOT(ISERROR(SEARCH("Significant barriers to completion",P26)))</formula>
    </cfRule>
  </conditionalFormatting>
  <conditionalFormatting sqref="Q26">
    <cfRule type="containsText" dxfId="2407" priority="953" operator="containsText" text="Completed or fully on track">
      <formula>NOT(ISERROR(SEARCH("Completed or fully on track",Q26)))</formula>
    </cfRule>
    <cfRule type="containsText" dxfId="2406" priority="954" operator="containsText" text="Issues to overcome/expected to complete">
      <formula>NOT(ISERROR(SEARCH("Issues to overcome/expected to complete",Q26)))</formula>
    </cfRule>
    <cfRule type="containsText" dxfId="2405" priority="955" operator="containsText" text="Significant barriers to completion">
      <formula>NOT(ISERROR(SEARCH("Significant barriers to completion",Q26)))</formula>
    </cfRule>
  </conditionalFormatting>
  <conditionalFormatting sqref="R26">
    <cfRule type="containsText" dxfId="2404" priority="950" operator="containsText" text="Completed or fully on track">
      <formula>NOT(ISERROR(SEARCH("Completed or fully on track",R26)))</formula>
    </cfRule>
    <cfRule type="containsText" dxfId="2403" priority="951" operator="containsText" text="Issues to overcome/expected to complete">
      <formula>NOT(ISERROR(SEARCH("Issues to overcome/expected to complete",R26)))</formula>
    </cfRule>
    <cfRule type="containsText" dxfId="2402" priority="952" operator="containsText" text="Significant barriers to completion">
      <formula>NOT(ISERROR(SEARCH("Significant barriers to completion",R26)))</formula>
    </cfRule>
  </conditionalFormatting>
  <conditionalFormatting sqref="S26">
    <cfRule type="containsText" dxfId="2401" priority="947" operator="containsText" text="Completed or fully on track">
      <formula>NOT(ISERROR(SEARCH("Completed or fully on track",S26)))</formula>
    </cfRule>
    <cfRule type="containsText" dxfId="2400" priority="948" operator="containsText" text="Issues to overcome/expected to complete">
      <formula>NOT(ISERROR(SEARCH("Issues to overcome/expected to complete",S26)))</formula>
    </cfRule>
    <cfRule type="containsText" dxfId="2399" priority="949" operator="containsText" text="Significant barriers to completion">
      <formula>NOT(ISERROR(SEARCH("Significant barriers to completion",S26)))</formula>
    </cfRule>
  </conditionalFormatting>
  <conditionalFormatting sqref="T26">
    <cfRule type="containsText" dxfId="2398" priority="944" operator="containsText" text="Completed or fully on track">
      <formula>NOT(ISERROR(SEARCH("Completed or fully on track",T26)))</formula>
    </cfRule>
    <cfRule type="containsText" dxfId="2397" priority="945" operator="containsText" text="Issues to overcome/expected to complete">
      <formula>NOT(ISERROR(SEARCH("Issues to overcome/expected to complete",T26)))</formula>
    </cfRule>
    <cfRule type="containsText" dxfId="2396" priority="946" operator="containsText" text="Significant barriers to completion">
      <formula>NOT(ISERROR(SEARCH("Significant barriers to completion",T26)))</formula>
    </cfRule>
  </conditionalFormatting>
  <conditionalFormatting sqref="U26">
    <cfRule type="containsText" dxfId="2395" priority="941" operator="containsText" text="Completed or fully on track">
      <formula>NOT(ISERROR(SEARCH("Completed or fully on track",U26)))</formula>
    </cfRule>
    <cfRule type="containsText" dxfId="2394" priority="942" operator="containsText" text="Issues to overcome/expected to complete">
      <formula>NOT(ISERROR(SEARCH("Issues to overcome/expected to complete",U26)))</formula>
    </cfRule>
    <cfRule type="containsText" dxfId="2393" priority="943" operator="containsText" text="Significant barriers to completion">
      <formula>NOT(ISERROR(SEARCH("Significant barriers to completion",U26)))</formula>
    </cfRule>
  </conditionalFormatting>
  <conditionalFormatting sqref="V26">
    <cfRule type="containsText" dxfId="2392" priority="938" operator="containsText" text="Completed or fully on track">
      <formula>NOT(ISERROR(SEARCH("Completed or fully on track",V26)))</formula>
    </cfRule>
    <cfRule type="containsText" dxfId="2391" priority="939" operator="containsText" text="Issues to overcome/expected to complete">
      <formula>NOT(ISERROR(SEARCH("Issues to overcome/expected to complete",V26)))</formula>
    </cfRule>
    <cfRule type="containsText" dxfId="2390" priority="940" operator="containsText" text="Significant barriers to completion">
      <formula>NOT(ISERROR(SEARCH("Significant barriers to completion",V26)))</formula>
    </cfRule>
  </conditionalFormatting>
  <conditionalFormatting sqref="W26">
    <cfRule type="containsText" dxfId="2389" priority="935" operator="containsText" text="Completed or fully on track">
      <formula>NOT(ISERROR(SEARCH("Completed or fully on track",W26)))</formula>
    </cfRule>
    <cfRule type="containsText" dxfId="2388" priority="936" operator="containsText" text="Issues to overcome/expected to complete">
      <formula>NOT(ISERROR(SEARCH("Issues to overcome/expected to complete",W26)))</formula>
    </cfRule>
    <cfRule type="containsText" dxfId="2387" priority="937" operator="containsText" text="Significant barriers to completion">
      <formula>NOT(ISERROR(SEARCH("Significant barriers to completion",W26)))</formula>
    </cfRule>
  </conditionalFormatting>
  <conditionalFormatting sqref="X26">
    <cfRule type="containsText" dxfId="2386" priority="932" operator="containsText" text="Completed or fully on track">
      <formula>NOT(ISERROR(SEARCH("Completed or fully on track",X26)))</formula>
    </cfRule>
    <cfRule type="containsText" dxfId="2385" priority="933" operator="containsText" text="Issues to overcome/expected to complete">
      <formula>NOT(ISERROR(SEARCH("Issues to overcome/expected to complete",X26)))</formula>
    </cfRule>
    <cfRule type="containsText" dxfId="2384" priority="934" operator="containsText" text="Significant barriers to completion">
      <formula>NOT(ISERROR(SEARCH("Significant barriers to completion",X26)))</formula>
    </cfRule>
  </conditionalFormatting>
  <conditionalFormatting sqref="Y26">
    <cfRule type="containsText" dxfId="2383" priority="929" operator="containsText" text="Completed or fully on track">
      <formula>NOT(ISERROR(SEARCH("Completed or fully on track",Y26)))</formula>
    </cfRule>
    <cfRule type="containsText" dxfId="2382" priority="930" operator="containsText" text="Issues to overcome/expected to complete">
      <formula>NOT(ISERROR(SEARCH("Issues to overcome/expected to complete",Y26)))</formula>
    </cfRule>
    <cfRule type="containsText" dxfId="2381" priority="931" operator="containsText" text="Significant barriers to completion">
      <formula>NOT(ISERROR(SEARCH("Significant barriers to completion",Y26)))</formula>
    </cfRule>
  </conditionalFormatting>
  <conditionalFormatting sqref="Z26">
    <cfRule type="containsText" dxfId="2380" priority="926" operator="containsText" text="Completed or fully on track">
      <formula>NOT(ISERROR(SEARCH("Completed or fully on track",Z26)))</formula>
    </cfRule>
    <cfRule type="containsText" dxfId="2379" priority="927" operator="containsText" text="Issues to overcome/expected to complete">
      <formula>NOT(ISERROR(SEARCH("Issues to overcome/expected to complete",Z26)))</formula>
    </cfRule>
    <cfRule type="containsText" dxfId="2378" priority="928" operator="containsText" text="Significant barriers to completion">
      <formula>NOT(ISERROR(SEARCH("Significant barriers to completion",Z26)))</formula>
    </cfRule>
  </conditionalFormatting>
  <conditionalFormatting sqref="AA26">
    <cfRule type="containsText" dxfId="2377" priority="923" operator="containsText" text="Completed or fully on track">
      <formula>NOT(ISERROR(SEARCH("Completed or fully on track",AA26)))</formula>
    </cfRule>
    <cfRule type="containsText" dxfId="2376" priority="924" operator="containsText" text="Issues to overcome/expected to complete">
      <formula>NOT(ISERROR(SEARCH("Issues to overcome/expected to complete",AA26)))</formula>
    </cfRule>
    <cfRule type="containsText" dxfId="2375" priority="925" operator="containsText" text="Significant barriers to completion">
      <formula>NOT(ISERROR(SEARCH("Significant barriers to completion",AA26)))</formula>
    </cfRule>
  </conditionalFormatting>
  <conditionalFormatting sqref="B5">
    <cfRule type="containsText" dxfId="2374" priority="919" operator="containsText" text="Issues to overcome/expected to complete">
      <formula>NOT(ISERROR(SEARCH("Issues to overcome/expected to complete",B5)))</formula>
    </cfRule>
  </conditionalFormatting>
  <conditionalFormatting sqref="B5">
    <cfRule type="containsText" dxfId="2373" priority="920" operator="containsText" text="Completed or fully on track">
      <formula>NOT(ISERROR(SEARCH("Completed or fully on track",B5)))</formula>
    </cfRule>
    <cfRule type="containsText" dxfId="2372" priority="921" operator="containsText" text="On track with minor barriers to completion">
      <formula>NOT(ISERROR(SEARCH("On track with minor barriers to completion",B5)))</formula>
    </cfRule>
    <cfRule type="containsText" dxfId="2371" priority="922" operator="containsText" text="Significant barriers to completion">
      <formula>NOT(ISERROR(SEARCH("Significant barriers to completion",B5)))</formula>
    </cfRule>
  </conditionalFormatting>
  <conditionalFormatting sqref="C5">
    <cfRule type="containsText" dxfId="2370" priority="915" operator="containsText" text="Issues to overcome/expected to complete">
      <formula>NOT(ISERROR(SEARCH("Issues to overcome/expected to complete",C5)))</formula>
    </cfRule>
  </conditionalFormatting>
  <conditionalFormatting sqref="C5">
    <cfRule type="containsText" dxfId="2369" priority="916" operator="containsText" text="Completed or fully on track">
      <formula>NOT(ISERROR(SEARCH("Completed or fully on track",C5)))</formula>
    </cfRule>
    <cfRule type="containsText" dxfId="2368" priority="917" operator="containsText" text="On track with minor barriers to completion">
      <formula>NOT(ISERROR(SEARCH("On track with minor barriers to completion",C5)))</formula>
    </cfRule>
    <cfRule type="containsText" dxfId="2367" priority="918" operator="containsText" text="Significant barriers to completion">
      <formula>NOT(ISERROR(SEARCH("Significant barriers to completion",C5)))</formula>
    </cfRule>
  </conditionalFormatting>
  <conditionalFormatting sqref="D5">
    <cfRule type="containsText" dxfId="2366" priority="911" operator="containsText" text="Issues to overcome/expected to complete">
      <formula>NOT(ISERROR(SEARCH("Issues to overcome/expected to complete",D5)))</formula>
    </cfRule>
  </conditionalFormatting>
  <conditionalFormatting sqref="D5">
    <cfRule type="containsText" dxfId="2365" priority="912" operator="containsText" text="Completed or fully on track">
      <formula>NOT(ISERROR(SEARCH("Completed or fully on track",D5)))</formula>
    </cfRule>
    <cfRule type="containsText" dxfId="2364" priority="913" operator="containsText" text="On track with minor barriers to completion">
      <formula>NOT(ISERROR(SEARCH("On track with minor barriers to completion",D5)))</formula>
    </cfRule>
    <cfRule type="containsText" dxfId="2363" priority="914" operator="containsText" text="Significant barriers to completion">
      <formula>NOT(ISERROR(SEARCH("Significant barriers to completion",D5)))</formula>
    </cfRule>
  </conditionalFormatting>
  <conditionalFormatting sqref="E5">
    <cfRule type="containsText" dxfId="2362" priority="907" operator="containsText" text="Issues to overcome/expected to complete">
      <formula>NOT(ISERROR(SEARCH("Issues to overcome/expected to complete",E5)))</formula>
    </cfRule>
  </conditionalFormatting>
  <conditionalFormatting sqref="E5">
    <cfRule type="containsText" dxfId="2361" priority="908" operator="containsText" text="Completed or fully on track">
      <formula>NOT(ISERROR(SEARCH("Completed or fully on track",E5)))</formula>
    </cfRule>
    <cfRule type="containsText" dxfId="2360" priority="909" operator="containsText" text="On track with minor barriers to completion">
      <formula>NOT(ISERROR(SEARCH("On track with minor barriers to completion",E5)))</formula>
    </cfRule>
    <cfRule type="containsText" dxfId="2359" priority="910" operator="containsText" text="Significant barriers to completion">
      <formula>NOT(ISERROR(SEARCH("Significant barriers to completion",E5)))</formula>
    </cfRule>
  </conditionalFormatting>
  <conditionalFormatting sqref="F5">
    <cfRule type="containsText" dxfId="2358" priority="903" operator="containsText" text="Issues to overcome/expected to complete">
      <formula>NOT(ISERROR(SEARCH("Issues to overcome/expected to complete",F5)))</formula>
    </cfRule>
  </conditionalFormatting>
  <conditionalFormatting sqref="F5">
    <cfRule type="containsText" dxfId="2357" priority="904" operator="containsText" text="Completed or fully on track">
      <formula>NOT(ISERROR(SEARCH("Completed or fully on track",F5)))</formula>
    </cfRule>
    <cfRule type="containsText" dxfId="2356" priority="905" operator="containsText" text="On track with minor barriers to completion">
      <formula>NOT(ISERROR(SEARCH("On track with minor barriers to completion",F5)))</formula>
    </cfRule>
    <cfRule type="containsText" dxfId="2355" priority="906" operator="containsText" text="Significant barriers to completion">
      <formula>NOT(ISERROR(SEARCH("Significant barriers to completion",F5)))</formula>
    </cfRule>
  </conditionalFormatting>
  <conditionalFormatting sqref="G5">
    <cfRule type="containsText" dxfId="2354" priority="899" operator="containsText" text="Issues to overcome/expected to complete">
      <formula>NOT(ISERROR(SEARCH("Issues to overcome/expected to complete",G5)))</formula>
    </cfRule>
  </conditionalFormatting>
  <conditionalFormatting sqref="G5">
    <cfRule type="containsText" dxfId="2353" priority="900" operator="containsText" text="Completed or fully on track">
      <formula>NOT(ISERROR(SEARCH("Completed or fully on track",G5)))</formula>
    </cfRule>
    <cfRule type="containsText" dxfId="2352" priority="901" operator="containsText" text="On track with minor barriers to completion">
      <formula>NOT(ISERROR(SEARCH("On track with minor barriers to completion",G5)))</formula>
    </cfRule>
    <cfRule type="containsText" dxfId="2351" priority="902" operator="containsText" text="Significant barriers to completion">
      <formula>NOT(ISERROR(SEARCH("Significant barriers to completion",G5)))</formula>
    </cfRule>
  </conditionalFormatting>
  <conditionalFormatting sqref="H5">
    <cfRule type="containsText" dxfId="2350" priority="895" operator="containsText" text="Issues to overcome/expected to complete">
      <formula>NOT(ISERROR(SEARCH("Issues to overcome/expected to complete",H5)))</formula>
    </cfRule>
  </conditionalFormatting>
  <conditionalFormatting sqref="H5">
    <cfRule type="containsText" dxfId="2349" priority="896" operator="containsText" text="Completed or fully on track">
      <formula>NOT(ISERROR(SEARCH("Completed or fully on track",H5)))</formula>
    </cfRule>
    <cfRule type="containsText" dxfId="2348" priority="897" operator="containsText" text="On track with minor barriers to completion">
      <formula>NOT(ISERROR(SEARCH("On track with minor barriers to completion",H5)))</formula>
    </cfRule>
    <cfRule type="containsText" dxfId="2347" priority="898" operator="containsText" text="Significant barriers to completion">
      <formula>NOT(ISERROR(SEARCH("Significant barriers to completion",H5)))</formula>
    </cfRule>
  </conditionalFormatting>
  <conditionalFormatting sqref="I5">
    <cfRule type="containsText" dxfId="2346" priority="891" operator="containsText" text="Issues to overcome/expected to complete">
      <formula>NOT(ISERROR(SEARCH("Issues to overcome/expected to complete",I5)))</formula>
    </cfRule>
  </conditionalFormatting>
  <conditionalFormatting sqref="I5">
    <cfRule type="containsText" dxfId="2345" priority="892" operator="containsText" text="Completed or fully on track">
      <formula>NOT(ISERROR(SEARCH("Completed or fully on track",I5)))</formula>
    </cfRule>
    <cfRule type="containsText" dxfId="2344" priority="893" operator="containsText" text="On track with minor barriers to completion">
      <formula>NOT(ISERROR(SEARCH("On track with minor barriers to completion",I5)))</formula>
    </cfRule>
    <cfRule type="containsText" dxfId="2343" priority="894" operator="containsText" text="Significant barriers to completion">
      <formula>NOT(ISERROR(SEARCH("Significant barriers to completion",I5)))</formula>
    </cfRule>
  </conditionalFormatting>
  <conditionalFormatting sqref="J5">
    <cfRule type="containsText" dxfId="2342" priority="887" operator="containsText" text="Issues to overcome/expected to complete">
      <formula>NOT(ISERROR(SEARCH("Issues to overcome/expected to complete",J5)))</formula>
    </cfRule>
  </conditionalFormatting>
  <conditionalFormatting sqref="J5">
    <cfRule type="containsText" dxfId="2341" priority="888" operator="containsText" text="Completed or fully on track">
      <formula>NOT(ISERROR(SEARCH("Completed or fully on track",J5)))</formula>
    </cfRule>
    <cfRule type="containsText" dxfId="2340" priority="889" operator="containsText" text="On track with minor barriers to completion">
      <formula>NOT(ISERROR(SEARCH("On track with minor barriers to completion",J5)))</formula>
    </cfRule>
    <cfRule type="containsText" dxfId="2339" priority="890" operator="containsText" text="Significant barriers to completion">
      <formula>NOT(ISERROR(SEARCH("Significant barriers to completion",J5)))</formula>
    </cfRule>
  </conditionalFormatting>
  <conditionalFormatting sqref="K5">
    <cfRule type="containsText" dxfId="2338" priority="883" operator="containsText" text="Issues to overcome/expected to complete">
      <formula>NOT(ISERROR(SEARCH("Issues to overcome/expected to complete",K5)))</formula>
    </cfRule>
  </conditionalFormatting>
  <conditionalFormatting sqref="K5">
    <cfRule type="containsText" dxfId="2337" priority="884" operator="containsText" text="Completed or fully on track">
      <formula>NOT(ISERROR(SEARCH("Completed or fully on track",K5)))</formula>
    </cfRule>
    <cfRule type="containsText" dxfId="2336" priority="885" operator="containsText" text="On track with minor barriers to completion">
      <formula>NOT(ISERROR(SEARCH("On track with minor barriers to completion",K5)))</formula>
    </cfRule>
    <cfRule type="containsText" dxfId="2335" priority="886" operator="containsText" text="Significant barriers to completion">
      <formula>NOT(ISERROR(SEARCH("Significant barriers to completion",K5)))</formula>
    </cfRule>
  </conditionalFormatting>
  <conditionalFormatting sqref="L5">
    <cfRule type="containsText" dxfId="2334" priority="879" operator="containsText" text="Issues to overcome/expected to complete">
      <formula>NOT(ISERROR(SEARCH("Issues to overcome/expected to complete",L5)))</formula>
    </cfRule>
  </conditionalFormatting>
  <conditionalFormatting sqref="L5">
    <cfRule type="containsText" dxfId="2333" priority="880" operator="containsText" text="Completed or fully on track">
      <formula>NOT(ISERROR(SEARCH("Completed or fully on track",L5)))</formula>
    </cfRule>
    <cfRule type="containsText" dxfId="2332" priority="881" operator="containsText" text="On track with minor barriers to completion">
      <formula>NOT(ISERROR(SEARCH("On track with minor barriers to completion",L5)))</formula>
    </cfRule>
    <cfRule type="containsText" dxfId="2331" priority="882" operator="containsText" text="Significant barriers to completion">
      <formula>NOT(ISERROR(SEARCH("Significant barriers to completion",L5)))</formula>
    </cfRule>
  </conditionalFormatting>
  <conditionalFormatting sqref="M5">
    <cfRule type="containsText" dxfId="2330" priority="875" operator="containsText" text="Issues to overcome/expected to complete">
      <formula>NOT(ISERROR(SEARCH("Issues to overcome/expected to complete",M5)))</formula>
    </cfRule>
  </conditionalFormatting>
  <conditionalFormatting sqref="M5">
    <cfRule type="containsText" dxfId="2329" priority="876" operator="containsText" text="Completed or fully on track">
      <formula>NOT(ISERROR(SEARCH("Completed or fully on track",M5)))</formula>
    </cfRule>
    <cfRule type="containsText" dxfId="2328" priority="877" operator="containsText" text="On track with minor barriers to completion">
      <formula>NOT(ISERROR(SEARCH("On track with minor barriers to completion",M5)))</formula>
    </cfRule>
    <cfRule type="containsText" dxfId="2327" priority="878" operator="containsText" text="Significant barriers to completion">
      <formula>NOT(ISERROR(SEARCH("Significant barriers to completion",M5)))</formula>
    </cfRule>
  </conditionalFormatting>
  <conditionalFormatting sqref="N5">
    <cfRule type="containsText" dxfId="2326" priority="871" operator="containsText" text="Issues to overcome/expected to complete">
      <formula>NOT(ISERROR(SEARCH("Issues to overcome/expected to complete",N5)))</formula>
    </cfRule>
  </conditionalFormatting>
  <conditionalFormatting sqref="N5">
    <cfRule type="containsText" dxfId="2325" priority="872" operator="containsText" text="Completed or fully on track">
      <formula>NOT(ISERROR(SEARCH("Completed or fully on track",N5)))</formula>
    </cfRule>
    <cfRule type="containsText" dxfId="2324" priority="873" operator="containsText" text="On track with minor barriers to completion">
      <formula>NOT(ISERROR(SEARCH("On track with minor barriers to completion",N5)))</formula>
    </cfRule>
    <cfRule type="containsText" dxfId="2323" priority="874" operator="containsText" text="Significant barriers to completion">
      <formula>NOT(ISERROR(SEARCH("Significant barriers to completion",N5)))</formula>
    </cfRule>
  </conditionalFormatting>
  <conditionalFormatting sqref="P5">
    <cfRule type="containsText" dxfId="2322" priority="867" operator="containsText" text="Issues to overcome/expected to complete">
      <formula>NOT(ISERROR(SEARCH("Issues to overcome/expected to complete",P5)))</formula>
    </cfRule>
  </conditionalFormatting>
  <conditionalFormatting sqref="P5">
    <cfRule type="containsText" dxfId="2321" priority="868" operator="containsText" text="Completed or fully on track">
      <formula>NOT(ISERROR(SEARCH("Completed or fully on track",P5)))</formula>
    </cfRule>
    <cfRule type="containsText" dxfId="2320" priority="869" operator="containsText" text="On track with minor barriers to completion">
      <formula>NOT(ISERROR(SEARCH("On track with minor barriers to completion",P5)))</formula>
    </cfRule>
    <cfRule type="containsText" dxfId="2319" priority="870" operator="containsText" text="Significant barriers to completion">
      <formula>NOT(ISERROR(SEARCH("Significant barriers to completion",P5)))</formula>
    </cfRule>
  </conditionalFormatting>
  <conditionalFormatting sqref="Q5">
    <cfRule type="containsText" dxfId="2318" priority="863" operator="containsText" text="Issues to overcome/expected to complete">
      <formula>NOT(ISERROR(SEARCH("Issues to overcome/expected to complete",Q5)))</formula>
    </cfRule>
  </conditionalFormatting>
  <conditionalFormatting sqref="Q5">
    <cfRule type="containsText" dxfId="2317" priority="864" operator="containsText" text="Completed or fully on track">
      <formula>NOT(ISERROR(SEARCH("Completed or fully on track",Q5)))</formula>
    </cfRule>
    <cfRule type="containsText" dxfId="2316" priority="865" operator="containsText" text="On track with minor barriers to completion">
      <formula>NOT(ISERROR(SEARCH("On track with minor barriers to completion",Q5)))</formula>
    </cfRule>
    <cfRule type="containsText" dxfId="2315" priority="866" operator="containsText" text="Significant barriers to completion">
      <formula>NOT(ISERROR(SEARCH("Significant barriers to completion",Q5)))</formula>
    </cfRule>
  </conditionalFormatting>
  <conditionalFormatting sqref="R5">
    <cfRule type="containsText" dxfId="2314" priority="859" operator="containsText" text="Issues to overcome/expected to complete">
      <formula>NOT(ISERROR(SEARCH("Issues to overcome/expected to complete",R5)))</formula>
    </cfRule>
  </conditionalFormatting>
  <conditionalFormatting sqref="R5">
    <cfRule type="containsText" dxfId="2313" priority="860" operator="containsText" text="Completed or fully on track">
      <formula>NOT(ISERROR(SEARCH("Completed or fully on track",R5)))</formula>
    </cfRule>
    <cfRule type="containsText" dxfId="2312" priority="861" operator="containsText" text="On track with minor barriers to completion">
      <formula>NOT(ISERROR(SEARCH("On track with minor barriers to completion",R5)))</formula>
    </cfRule>
    <cfRule type="containsText" dxfId="2311" priority="862" operator="containsText" text="Significant barriers to completion">
      <formula>NOT(ISERROR(SEARCH("Significant barriers to completion",R5)))</formula>
    </cfRule>
  </conditionalFormatting>
  <conditionalFormatting sqref="S5">
    <cfRule type="containsText" dxfId="2310" priority="855" operator="containsText" text="Issues to overcome/expected to complete">
      <formula>NOT(ISERROR(SEARCH("Issues to overcome/expected to complete",S5)))</formula>
    </cfRule>
  </conditionalFormatting>
  <conditionalFormatting sqref="S5">
    <cfRule type="containsText" dxfId="2309" priority="856" operator="containsText" text="Completed or fully on track">
      <formula>NOT(ISERROR(SEARCH("Completed or fully on track",S5)))</formula>
    </cfRule>
    <cfRule type="containsText" dxfId="2308" priority="857" operator="containsText" text="On track with minor barriers to completion">
      <formula>NOT(ISERROR(SEARCH("On track with minor barriers to completion",S5)))</formula>
    </cfRule>
    <cfRule type="containsText" dxfId="2307" priority="858" operator="containsText" text="Significant barriers to completion">
      <formula>NOT(ISERROR(SEARCH("Significant barriers to completion",S5)))</formula>
    </cfRule>
  </conditionalFormatting>
  <conditionalFormatting sqref="T5">
    <cfRule type="containsText" dxfId="2306" priority="851" operator="containsText" text="Issues to overcome/expected to complete">
      <formula>NOT(ISERROR(SEARCH("Issues to overcome/expected to complete",T5)))</formula>
    </cfRule>
  </conditionalFormatting>
  <conditionalFormatting sqref="T5">
    <cfRule type="containsText" dxfId="2305" priority="852" operator="containsText" text="Completed or fully on track">
      <formula>NOT(ISERROR(SEARCH("Completed or fully on track",T5)))</formula>
    </cfRule>
    <cfRule type="containsText" dxfId="2304" priority="853" operator="containsText" text="On track with minor barriers to completion">
      <formula>NOT(ISERROR(SEARCH("On track with minor barriers to completion",T5)))</formula>
    </cfRule>
    <cfRule type="containsText" dxfId="2303" priority="854" operator="containsText" text="Significant barriers to completion">
      <formula>NOT(ISERROR(SEARCH("Significant barriers to completion",T5)))</formula>
    </cfRule>
  </conditionalFormatting>
  <conditionalFormatting sqref="U5">
    <cfRule type="containsText" dxfId="2302" priority="847" operator="containsText" text="Issues to overcome/expected to complete">
      <formula>NOT(ISERROR(SEARCH("Issues to overcome/expected to complete",U5)))</formula>
    </cfRule>
  </conditionalFormatting>
  <conditionalFormatting sqref="U5">
    <cfRule type="containsText" dxfId="2301" priority="848" operator="containsText" text="Completed or fully on track">
      <formula>NOT(ISERROR(SEARCH("Completed or fully on track",U5)))</formula>
    </cfRule>
    <cfRule type="containsText" dxfId="2300" priority="849" operator="containsText" text="On track with minor barriers to completion">
      <formula>NOT(ISERROR(SEARCH("On track with minor barriers to completion",U5)))</formula>
    </cfRule>
    <cfRule type="containsText" dxfId="2299" priority="850" operator="containsText" text="Significant barriers to completion">
      <formula>NOT(ISERROR(SEARCH("Significant barriers to completion",U5)))</formula>
    </cfRule>
  </conditionalFormatting>
  <conditionalFormatting sqref="V5">
    <cfRule type="containsText" dxfId="2298" priority="843" operator="containsText" text="Issues to overcome/expected to complete">
      <formula>NOT(ISERROR(SEARCH("Issues to overcome/expected to complete",V5)))</formula>
    </cfRule>
  </conditionalFormatting>
  <conditionalFormatting sqref="V5">
    <cfRule type="containsText" dxfId="2297" priority="844" operator="containsText" text="Completed or fully on track">
      <formula>NOT(ISERROR(SEARCH("Completed or fully on track",V5)))</formula>
    </cfRule>
    <cfRule type="containsText" dxfId="2296" priority="845" operator="containsText" text="On track with minor barriers to completion">
      <formula>NOT(ISERROR(SEARCH("On track with minor barriers to completion",V5)))</formula>
    </cfRule>
    <cfRule type="containsText" dxfId="2295" priority="846" operator="containsText" text="Significant barriers to completion">
      <formula>NOT(ISERROR(SEARCH("Significant barriers to completion",V5)))</formula>
    </cfRule>
  </conditionalFormatting>
  <conditionalFormatting sqref="W5">
    <cfRule type="containsText" dxfId="2294" priority="839" operator="containsText" text="Issues to overcome/expected to complete">
      <formula>NOT(ISERROR(SEARCH("Issues to overcome/expected to complete",W5)))</formula>
    </cfRule>
  </conditionalFormatting>
  <conditionalFormatting sqref="W5">
    <cfRule type="containsText" dxfId="2293" priority="840" operator="containsText" text="Completed or fully on track">
      <formula>NOT(ISERROR(SEARCH("Completed or fully on track",W5)))</formula>
    </cfRule>
    <cfRule type="containsText" dxfId="2292" priority="841" operator="containsText" text="On track with minor barriers to completion">
      <formula>NOT(ISERROR(SEARCH("On track with minor barriers to completion",W5)))</formula>
    </cfRule>
    <cfRule type="containsText" dxfId="2291" priority="842" operator="containsText" text="Significant barriers to completion">
      <formula>NOT(ISERROR(SEARCH("Significant barriers to completion",W5)))</formula>
    </cfRule>
  </conditionalFormatting>
  <conditionalFormatting sqref="X5">
    <cfRule type="containsText" dxfId="2290" priority="835" operator="containsText" text="Issues to overcome/expected to complete">
      <formula>NOT(ISERROR(SEARCH("Issues to overcome/expected to complete",X5)))</formula>
    </cfRule>
  </conditionalFormatting>
  <conditionalFormatting sqref="X5">
    <cfRule type="containsText" dxfId="2289" priority="836" operator="containsText" text="Completed or fully on track">
      <formula>NOT(ISERROR(SEARCH("Completed or fully on track",X5)))</formula>
    </cfRule>
    <cfRule type="containsText" dxfId="2288" priority="837" operator="containsText" text="On track with minor barriers to completion">
      <formula>NOT(ISERROR(SEARCH("On track with minor barriers to completion",X5)))</formula>
    </cfRule>
    <cfRule type="containsText" dxfId="2287" priority="838" operator="containsText" text="Significant barriers to completion">
      <formula>NOT(ISERROR(SEARCH("Significant barriers to completion",X5)))</formula>
    </cfRule>
  </conditionalFormatting>
  <conditionalFormatting sqref="Y5">
    <cfRule type="containsText" dxfId="2286" priority="831" operator="containsText" text="Issues to overcome/expected to complete">
      <formula>NOT(ISERROR(SEARCH("Issues to overcome/expected to complete",Y5)))</formula>
    </cfRule>
  </conditionalFormatting>
  <conditionalFormatting sqref="Y5">
    <cfRule type="containsText" dxfId="2285" priority="832" operator="containsText" text="Completed or fully on track">
      <formula>NOT(ISERROR(SEARCH("Completed or fully on track",Y5)))</formula>
    </cfRule>
    <cfRule type="containsText" dxfId="2284" priority="833" operator="containsText" text="On track with minor barriers to completion">
      <formula>NOT(ISERROR(SEARCH("On track with minor barriers to completion",Y5)))</formula>
    </cfRule>
    <cfRule type="containsText" dxfId="2283" priority="834" operator="containsText" text="Significant barriers to completion">
      <formula>NOT(ISERROR(SEARCH("Significant barriers to completion",Y5)))</formula>
    </cfRule>
  </conditionalFormatting>
  <conditionalFormatting sqref="Z5">
    <cfRule type="containsText" dxfId="2282" priority="827" operator="containsText" text="Issues to overcome/expected to complete">
      <formula>NOT(ISERROR(SEARCH("Issues to overcome/expected to complete",Z5)))</formula>
    </cfRule>
  </conditionalFormatting>
  <conditionalFormatting sqref="Z5">
    <cfRule type="containsText" dxfId="2281" priority="828" operator="containsText" text="Completed or fully on track">
      <formula>NOT(ISERROR(SEARCH("Completed or fully on track",Z5)))</formula>
    </cfRule>
    <cfRule type="containsText" dxfId="2280" priority="829" operator="containsText" text="On track with minor barriers to completion">
      <formula>NOT(ISERROR(SEARCH("On track with minor barriers to completion",Z5)))</formula>
    </cfRule>
    <cfRule type="containsText" dxfId="2279" priority="830" operator="containsText" text="Significant barriers to completion">
      <formula>NOT(ISERROR(SEARCH("Significant barriers to completion",Z5)))</formula>
    </cfRule>
  </conditionalFormatting>
  <conditionalFormatting sqref="AA5">
    <cfRule type="containsText" dxfId="2278" priority="823" operator="containsText" text="Issues to overcome/expected to complete">
      <formula>NOT(ISERROR(SEARCH("Issues to overcome/expected to complete",AA5)))</formula>
    </cfRule>
  </conditionalFormatting>
  <conditionalFormatting sqref="AA5">
    <cfRule type="containsText" dxfId="2277" priority="824" operator="containsText" text="Completed or fully on track">
      <formula>NOT(ISERROR(SEARCH("Completed or fully on track",AA5)))</formula>
    </cfRule>
    <cfRule type="containsText" dxfId="2276" priority="825" operator="containsText" text="On track with minor barriers to completion">
      <formula>NOT(ISERROR(SEARCH("On track with minor barriers to completion",AA5)))</formula>
    </cfRule>
    <cfRule type="containsText" dxfId="2275" priority="826" operator="containsText" text="Significant barriers to completion">
      <formula>NOT(ISERROR(SEARCH("Significant barriers to completion",AA5)))</formula>
    </cfRule>
  </conditionalFormatting>
  <conditionalFormatting sqref="G24">
    <cfRule type="containsText" dxfId="2274" priority="774" operator="containsText" text="Issues to overcome/expected to complete">
      <formula>NOT(ISERROR(SEARCH("Issues to overcome/expected to complete",G24)))</formula>
    </cfRule>
  </conditionalFormatting>
  <conditionalFormatting sqref="G24">
    <cfRule type="containsText" dxfId="2273" priority="775" operator="containsText" text="Completed or fully on track">
      <formula>NOT(ISERROR(SEARCH("Completed or fully on track",G24)))</formula>
    </cfRule>
    <cfRule type="containsText" dxfId="2272" priority="776" operator="containsText" text="On track with minor barriers to completion">
      <formula>NOT(ISERROR(SEARCH("On track with minor barriers to completion",G24)))</formula>
    </cfRule>
    <cfRule type="containsText" dxfId="2271" priority="777" operator="containsText" text="Significant barriers to completion">
      <formula>NOT(ISERROR(SEARCH("Significant barriers to completion",G24)))</formula>
    </cfRule>
  </conditionalFormatting>
  <conditionalFormatting sqref="B24">
    <cfRule type="containsText" dxfId="2270" priority="813" operator="containsText" text="Completed or fully on track">
      <formula>NOT(ISERROR(SEARCH("Completed or fully on track",B24)))</formula>
    </cfRule>
    <cfRule type="containsText" dxfId="2269" priority="814" operator="containsText" text="On track with minor barriers to completion">
      <formula>NOT(ISERROR(SEARCH("On track with minor barriers to completion",B24)))</formula>
    </cfRule>
    <cfRule type="containsText" dxfId="2268" priority="815" operator="containsText" text="Significant barriers to completion">
      <formula>NOT(ISERROR(SEARCH("Significant barriers to completion",B24)))</formula>
    </cfRule>
  </conditionalFormatting>
  <conditionalFormatting sqref="B24">
    <cfRule type="containsText" dxfId="2267" priority="810" operator="containsText" text="Completed or fully on track">
      <formula>NOT(ISERROR(SEARCH("Completed or fully on track",B24)))</formula>
    </cfRule>
    <cfRule type="containsText" dxfId="2266" priority="811" operator="containsText" text="On track with minor barriers to completion">
      <formula>NOT(ISERROR(SEARCH("On track with minor barriers to completion",B24)))</formula>
    </cfRule>
    <cfRule type="containsText" dxfId="2265" priority="812" operator="containsText" text="Significant barriers to completion">
      <formula>NOT(ISERROR(SEARCH("Significant barriers to completion",B24)))</formula>
    </cfRule>
  </conditionalFormatting>
  <conditionalFormatting sqref="B24">
    <cfRule type="containsText" dxfId="2264" priority="809" operator="containsText" text="Issues to overcome/expected to complete">
      <formula>NOT(ISERROR(SEARCH("Issues to overcome/expected to complete",B24)))</formula>
    </cfRule>
  </conditionalFormatting>
  <conditionalFormatting sqref="C24">
    <cfRule type="containsText" dxfId="2263" priority="806" operator="containsText" text="Completed or fully on track">
      <formula>NOT(ISERROR(SEARCH("Completed or fully on track",C24)))</formula>
    </cfRule>
    <cfRule type="containsText" dxfId="2262" priority="807" operator="containsText" text="On track with minor barriers to completion">
      <formula>NOT(ISERROR(SEARCH("On track with minor barriers to completion",C24)))</formula>
    </cfRule>
    <cfRule type="containsText" dxfId="2261" priority="808" operator="containsText" text="Significant barriers to completion">
      <formula>NOT(ISERROR(SEARCH("Significant barriers to completion",C24)))</formula>
    </cfRule>
  </conditionalFormatting>
  <conditionalFormatting sqref="C24">
    <cfRule type="containsText" dxfId="2260" priority="803" operator="containsText" text="Completed or fully on track">
      <formula>NOT(ISERROR(SEARCH("Completed or fully on track",C24)))</formula>
    </cfRule>
    <cfRule type="containsText" dxfId="2259" priority="804" operator="containsText" text="On track with minor barriers to completion">
      <formula>NOT(ISERROR(SEARCH("On track with minor barriers to completion",C24)))</formula>
    </cfRule>
    <cfRule type="containsText" dxfId="2258" priority="805" operator="containsText" text="Significant barriers to completion">
      <formula>NOT(ISERROR(SEARCH("Significant barriers to completion",C24)))</formula>
    </cfRule>
  </conditionalFormatting>
  <conditionalFormatting sqref="C24">
    <cfRule type="containsText" dxfId="2257" priority="802" operator="containsText" text="Issues to overcome/expected to complete">
      <formula>NOT(ISERROR(SEARCH("Issues to overcome/expected to complete",C24)))</formula>
    </cfRule>
  </conditionalFormatting>
  <conditionalFormatting sqref="D24">
    <cfRule type="containsText" dxfId="2256" priority="799" operator="containsText" text="Completed or fully on track">
      <formula>NOT(ISERROR(SEARCH("Completed or fully on track",D24)))</formula>
    </cfRule>
    <cfRule type="containsText" dxfId="2255" priority="800" operator="containsText" text="On track with minor barriers to completion">
      <formula>NOT(ISERROR(SEARCH("On track with minor barriers to completion",D24)))</formula>
    </cfRule>
    <cfRule type="containsText" dxfId="2254" priority="801" operator="containsText" text="Significant barriers to completion">
      <formula>NOT(ISERROR(SEARCH("Significant barriers to completion",D24)))</formula>
    </cfRule>
  </conditionalFormatting>
  <conditionalFormatting sqref="D24">
    <cfRule type="containsText" dxfId="2253" priority="796" operator="containsText" text="Completed or fully on track">
      <formula>NOT(ISERROR(SEARCH("Completed or fully on track",D24)))</formula>
    </cfRule>
    <cfRule type="containsText" dxfId="2252" priority="797" operator="containsText" text="On track with minor barriers to completion">
      <formula>NOT(ISERROR(SEARCH("On track with minor barriers to completion",D24)))</formula>
    </cfRule>
    <cfRule type="containsText" dxfId="2251" priority="798" operator="containsText" text="Significant barriers to completion">
      <formula>NOT(ISERROR(SEARCH("Significant barriers to completion",D24)))</formula>
    </cfRule>
  </conditionalFormatting>
  <conditionalFormatting sqref="D24">
    <cfRule type="containsText" dxfId="2250" priority="795" operator="containsText" text="Issues to overcome/expected to complete">
      <formula>NOT(ISERROR(SEARCH("Issues to overcome/expected to complete",D24)))</formula>
    </cfRule>
  </conditionalFormatting>
  <conditionalFormatting sqref="E24">
    <cfRule type="containsText" dxfId="2249" priority="792" operator="containsText" text="Completed or fully on track">
      <formula>NOT(ISERROR(SEARCH("Completed or fully on track",E24)))</formula>
    </cfRule>
    <cfRule type="containsText" dxfId="2248" priority="793" operator="containsText" text="On track with minor barriers to completion">
      <formula>NOT(ISERROR(SEARCH("On track with minor barriers to completion",E24)))</formula>
    </cfRule>
    <cfRule type="containsText" dxfId="2247" priority="794" operator="containsText" text="Significant barriers to completion">
      <formula>NOT(ISERROR(SEARCH("Significant barriers to completion",E24)))</formula>
    </cfRule>
  </conditionalFormatting>
  <conditionalFormatting sqref="E24">
    <cfRule type="containsText" dxfId="2246" priority="789" operator="containsText" text="Completed or fully on track">
      <formula>NOT(ISERROR(SEARCH("Completed or fully on track",E24)))</formula>
    </cfRule>
    <cfRule type="containsText" dxfId="2245" priority="790" operator="containsText" text="On track with minor barriers to completion">
      <formula>NOT(ISERROR(SEARCH("On track with minor barriers to completion",E24)))</formula>
    </cfRule>
    <cfRule type="containsText" dxfId="2244" priority="791" operator="containsText" text="Significant barriers to completion">
      <formula>NOT(ISERROR(SEARCH("Significant barriers to completion",E24)))</formula>
    </cfRule>
  </conditionalFormatting>
  <conditionalFormatting sqref="E24">
    <cfRule type="containsText" dxfId="2243" priority="788" operator="containsText" text="Issues to overcome/expected to complete">
      <formula>NOT(ISERROR(SEARCH("Issues to overcome/expected to complete",E24)))</formula>
    </cfRule>
  </conditionalFormatting>
  <conditionalFormatting sqref="F24">
    <cfRule type="containsText" dxfId="2242" priority="785" operator="containsText" text="Completed or fully on track">
      <formula>NOT(ISERROR(SEARCH("Completed or fully on track",F24)))</formula>
    </cfRule>
    <cfRule type="containsText" dxfId="2241" priority="786" operator="containsText" text="On track with minor barriers to completion">
      <formula>NOT(ISERROR(SEARCH("On track with minor barriers to completion",F24)))</formula>
    </cfRule>
    <cfRule type="containsText" dxfId="2240" priority="787" operator="containsText" text="Significant barriers to completion">
      <formula>NOT(ISERROR(SEARCH("Significant barriers to completion",F24)))</formula>
    </cfRule>
  </conditionalFormatting>
  <conditionalFormatting sqref="F24">
    <cfRule type="containsText" dxfId="2239" priority="782" operator="containsText" text="Completed or fully on track">
      <formula>NOT(ISERROR(SEARCH("Completed or fully on track",F24)))</formula>
    </cfRule>
    <cfRule type="containsText" dxfId="2238" priority="783" operator="containsText" text="On track with minor barriers to completion">
      <formula>NOT(ISERROR(SEARCH("On track with minor barriers to completion",F24)))</formula>
    </cfRule>
    <cfRule type="containsText" dxfId="2237" priority="784" operator="containsText" text="Significant barriers to completion">
      <formula>NOT(ISERROR(SEARCH("Significant barriers to completion",F24)))</formula>
    </cfRule>
  </conditionalFormatting>
  <conditionalFormatting sqref="F24">
    <cfRule type="containsText" dxfId="2236" priority="781" operator="containsText" text="Issues to overcome/expected to complete">
      <formula>NOT(ISERROR(SEARCH("Issues to overcome/expected to complete",F24)))</formula>
    </cfRule>
  </conditionalFormatting>
  <conditionalFormatting sqref="G24">
    <cfRule type="containsText" dxfId="2235" priority="778" operator="containsText" text="Completed or fully on track">
      <formula>NOT(ISERROR(SEARCH("Completed or fully on track",G24)))</formula>
    </cfRule>
    <cfRule type="containsText" dxfId="2234" priority="779" operator="containsText" text="On track with minor barriers to completion">
      <formula>NOT(ISERROR(SEARCH("On track with minor barriers to completion",G24)))</formula>
    </cfRule>
    <cfRule type="containsText" dxfId="2233" priority="780" operator="containsText" text="Significant barriers to completion">
      <formula>NOT(ISERROR(SEARCH("Significant barriers to completion",G24)))</formula>
    </cfRule>
  </conditionalFormatting>
  <conditionalFormatting sqref="H24">
    <cfRule type="containsText" dxfId="2232" priority="771" operator="containsText" text="Completed or fully on track">
      <formula>NOT(ISERROR(SEARCH("Completed or fully on track",H24)))</formula>
    </cfRule>
    <cfRule type="containsText" dxfId="2231" priority="772" operator="containsText" text="On track with minor barriers to completion">
      <formula>NOT(ISERROR(SEARCH("On track with minor barriers to completion",H24)))</formula>
    </cfRule>
    <cfRule type="containsText" dxfId="2230" priority="773" operator="containsText" text="Significant barriers to completion">
      <formula>NOT(ISERROR(SEARCH("Significant barriers to completion",H24)))</formula>
    </cfRule>
  </conditionalFormatting>
  <conditionalFormatting sqref="H24">
    <cfRule type="containsText" dxfId="2229" priority="768" operator="containsText" text="Completed or fully on track">
      <formula>NOT(ISERROR(SEARCH("Completed or fully on track",H24)))</formula>
    </cfRule>
    <cfRule type="containsText" dxfId="2228" priority="769" operator="containsText" text="On track with minor barriers to completion">
      <formula>NOT(ISERROR(SEARCH("On track with minor barriers to completion",H24)))</formula>
    </cfRule>
    <cfRule type="containsText" dxfId="2227" priority="770" operator="containsText" text="Significant barriers to completion">
      <formula>NOT(ISERROR(SEARCH("Significant barriers to completion",H24)))</formula>
    </cfRule>
  </conditionalFormatting>
  <conditionalFormatting sqref="H24">
    <cfRule type="containsText" dxfId="2226" priority="767" operator="containsText" text="Issues to overcome/expected to complete">
      <formula>NOT(ISERROR(SEARCH("Issues to overcome/expected to complete",H24)))</formula>
    </cfRule>
  </conditionalFormatting>
  <conditionalFormatting sqref="I24">
    <cfRule type="containsText" dxfId="2225" priority="764" operator="containsText" text="Completed or fully on track">
      <formula>NOT(ISERROR(SEARCH("Completed or fully on track",I24)))</formula>
    </cfRule>
    <cfRule type="containsText" dxfId="2224" priority="765" operator="containsText" text="On track with minor barriers to completion">
      <formula>NOT(ISERROR(SEARCH("On track with minor barriers to completion",I24)))</formula>
    </cfRule>
    <cfRule type="containsText" dxfId="2223" priority="766" operator="containsText" text="Significant barriers to completion">
      <formula>NOT(ISERROR(SEARCH("Significant barriers to completion",I24)))</formula>
    </cfRule>
  </conditionalFormatting>
  <conditionalFormatting sqref="I24">
    <cfRule type="containsText" dxfId="2222" priority="761" operator="containsText" text="Completed or fully on track">
      <formula>NOT(ISERROR(SEARCH("Completed or fully on track",I24)))</formula>
    </cfRule>
    <cfRule type="containsText" dxfId="2221" priority="762" operator="containsText" text="On track with minor barriers to completion">
      <formula>NOT(ISERROR(SEARCH("On track with minor barriers to completion",I24)))</formula>
    </cfRule>
    <cfRule type="containsText" dxfId="2220" priority="763" operator="containsText" text="Significant barriers to completion">
      <formula>NOT(ISERROR(SEARCH("Significant barriers to completion",I24)))</formula>
    </cfRule>
  </conditionalFormatting>
  <conditionalFormatting sqref="I24">
    <cfRule type="containsText" dxfId="2219" priority="760" operator="containsText" text="Issues to overcome/expected to complete">
      <formula>NOT(ISERROR(SEARCH("Issues to overcome/expected to complete",I24)))</formula>
    </cfRule>
  </conditionalFormatting>
  <conditionalFormatting sqref="J24">
    <cfRule type="containsText" dxfId="2218" priority="757" operator="containsText" text="Completed or fully on track">
      <formula>NOT(ISERROR(SEARCH("Completed or fully on track",J24)))</formula>
    </cfRule>
    <cfRule type="containsText" dxfId="2217" priority="758" operator="containsText" text="On track with minor barriers to completion">
      <formula>NOT(ISERROR(SEARCH("On track with minor barriers to completion",J24)))</formula>
    </cfRule>
    <cfRule type="containsText" dxfId="2216" priority="759" operator="containsText" text="Significant barriers to completion">
      <formula>NOT(ISERROR(SEARCH("Significant barriers to completion",J24)))</formula>
    </cfRule>
  </conditionalFormatting>
  <conditionalFormatting sqref="J24">
    <cfRule type="containsText" dxfId="2215" priority="754" operator="containsText" text="Completed or fully on track">
      <formula>NOT(ISERROR(SEARCH("Completed or fully on track",J24)))</formula>
    </cfRule>
    <cfRule type="containsText" dxfId="2214" priority="755" operator="containsText" text="On track with minor barriers to completion">
      <formula>NOT(ISERROR(SEARCH("On track with minor barriers to completion",J24)))</formula>
    </cfRule>
    <cfRule type="containsText" dxfId="2213" priority="756" operator="containsText" text="Significant barriers to completion">
      <formula>NOT(ISERROR(SEARCH("Significant barriers to completion",J24)))</formula>
    </cfRule>
  </conditionalFormatting>
  <conditionalFormatting sqref="J24">
    <cfRule type="containsText" dxfId="2212" priority="753" operator="containsText" text="Issues to overcome/expected to complete">
      <formula>NOT(ISERROR(SEARCH("Issues to overcome/expected to complete",J24)))</formula>
    </cfRule>
  </conditionalFormatting>
  <conditionalFormatting sqref="K24">
    <cfRule type="containsText" dxfId="2211" priority="750" operator="containsText" text="Completed or fully on track">
      <formula>NOT(ISERROR(SEARCH("Completed or fully on track",K24)))</formula>
    </cfRule>
    <cfRule type="containsText" dxfId="2210" priority="751" operator="containsText" text="On track with minor barriers to completion">
      <formula>NOT(ISERROR(SEARCH("On track with minor barriers to completion",K24)))</formula>
    </cfRule>
    <cfRule type="containsText" dxfId="2209" priority="752" operator="containsText" text="Significant barriers to completion">
      <formula>NOT(ISERROR(SEARCH("Significant barriers to completion",K24)))</formula>
    </cfRule>
  </conditionalFormatting>
  <conditionalFormatting sqref="K24">
    <cfRule type="containsText" dxfId="2208" priority="747" operator="containsText" text="Completed or fully on track">
      <formula>NOT(ISERROR(SEARCH("Completed or fully on track",K24)))</formula>
    </cfRule>
    <cfRule type="containsText" dxfId="2207" priority="748" operator="containsText" text="On track with minor barriers to completion">
      <formula>NOT(ISERROR(SEARCH("On track with minor barriers to completion",K24)))</formula>
    </cfRule>
    <cfRule type="containsText" dxfId="2206" priority="749" operator="containsText" text="Significant barriers to completion">
      <formula>NOT(ISERROR(SEARCH("Significant barriers to completion",K24)))</formula>
    </cfRule>
  </conditionalFormatting>
  <conditionalFormatting sqref="K24">
    <cfRule type="containsText" dxfId="2205" priority="746" operator="containsText" text="Issues to overcome/expected to complete">
      <formula>NOT(ISERROR(SEARCH("Issues to overcome/expected to complete",K24)))</formula>
    </cfRule>
  </conditionalFormatting>
  <conditionalFormatting sqref="L24">
    <cfRule type="containsText" dxfId="2204" priority="743" operator="containsText" text="Completed or fully on track">
      <formula>NOT(ISERROR(SEARCH("Completed or fully on track",L24)))</formula>
    </cfRule>
    <cfRule type="containsText" dxfId="2203" priority="744" operator="containsText" text="On track with minor barriers to completion">
      <formula>NOT(ISERROR(SEARCH("On track with minor barriers to completion",L24)))</formula>
    </cfRule>
    <cfRule type="containsText" dxfId="2202" priority="745" operator="containsText" text="Significant barriers to completion">
      <formula>NOT(ISERROR(SEARCH("Significant barriers to completion",L24)))</formula>
    </cfRule>
  </conditionalFormatting>
  <conditionalFormatting sqref="L24">
    <cfRule type="containsText" dxfId="2201" priority="740" operator="containsText" text="Completed or fully on track">
      <formula>NOT(ISERROR(SEARCH("Completed or fully on track",L24)))</formula>
    </cfRule>
    <cfRule type="containsText" dxfId="2200" priority="741" operator="containsText" text="On track with minor barriers to completion">
      <formula>NOT(ISERROR(SEARCH("On track with minor barriers to completion",L24)))</formula>
    </cfRule>
    <cfRule type="containsText" dxfId="2199" priority="742" operator="containsText" text="Significant barriers to completion">
      <formula>NOT(ISERROR(SEARCH("Significant barriers to completion",L24)))</formula>
    </cfRule>
  </conditionalFormatting>
  <conditionalFormatting sqref="L24">
    <cfRule type="containsText" dxfId="2198" priority="739" operator="containsText" text="Issues to overcome/expected to complete">
      <formula>NOT(ISERROR(SEARCH("Issues to overcome/expected to complete",L24)))</formula>
    </cfRule>
  </conditionalFormatting>
  <conditionalFormatting sqref="M24">
    <cfRule type="containsText" dxfId="2197" priority="736" operator="containsText" text="Completed or fully on track">
      <formula>NOT(ISERROR(SEARCH("Completed or fully on track",M24)))</formula>
    </cfRule>
    <cfRule type="containsText" dxfId="2196" priority="737" operator="containsText" text="On track with minor barriers to completion">
      <formula>NOT(ISERROR(SEARCH("On track with minor barriers to completion",M24)))</formula>
    </cfRule>
    <cfRule type="containsText" dxfId="2195" priority="738" operator="containsText" text="Significant barriers to completion">
      <formula>NOT(ISERROR(SEARCH("Significant barriers to completion",M24)))</formula>
    </cfRule>
  </conditionalFormatting>
  <conditionalFormatting sqref="M24">
    <cfRule type="containsText" dxfId="2194" priority="733" operator="containsText" text="Completed or fully on track">
      <formula>NOT(ISERROR(SEARCH("Completed or fully on track",M24)))</formula>
    </cfRule>
    <cfRule type="containsText" dxfId="2193" priority="734" operator="containsText" text="On track with minor barriers to completion">
      <formula>NOT(ISERROR(SEARCH("On track with minor barriers to completion",M24)))</formula>
    </cfRule>
    <cfRule type="containsText" dxfId="2192" priority="735" operator="containsText" text="Significant barriers to completion">
      <formula>NOT(ISERROR(SEARCH("Significant barriers to completion",M24)))</formula>
    </cfRule>
  </conditionalFormatting>
  <conditionalFormatting sqref="M24">
    <cfRule type="containsText" dxfId="2191" priority="732" operator="containsText" text="Issues to overcome/expected to complete">
      <formula>NOT(ISERROR(SEARCH("Issues to overcome/expected to complete",M24)))</formula>
    </cfRule>
  </conditionalFormatting>
  <conditionalFormatting sqref="N24">
    <cfRule type="containsText" dxfId="2190" priority="729" operator="containsText" text="Completed or fully on track">
      <formula>NOT(ISERROR(SEARCH("Completed or fully on track",N24)))</formula>
    </cfRule>
    <cfRule type="containsText" dxfId="2189" priority="730" operator="containsText" text="On track with minor barriers to completion">
      <formula>NOT(ISERROR(SEARCH("On track with minor barriers to completion",N24)))</formula>
    </cfRule>
    <cfRule type="containsText" dxfId="2188" priority="731" operator="containsText" text="Significant barriers to completion">
      <formula>NOT(ISERROR(SEARCH("Significant barriers to completion",N24)))</formula>
    </cfRule>
  </conditionalFormatting>
  <conditionalFormatting sqref="N24">
    <cfRule type="containsText" dxfId="2187" priority="726" operator="containsText" text="Completed or fully on track">
      <formula>NOT(ISERROR(SEARCH("Completed or fully on track",N24)))</formula>
    </cfRule>
    <cfRule type="containsText" dxfId="2186" priority="727" operator="containsText" text="On track with minor barriers to completion">
      <formula>NOT(ISERROR(SEARCH("On track with minor barriers to completion",N24)))</formula>
    </cfRule>
    <cfRule type="containsText" dxfId="2185" priority="728" operator="containsText" text="Significant barriers to completion">
      <formula>NOT(ISERROR(SEARCH("Significant barriers to completion",N24)))</formula>
    </cfRule>
  </conditionalFormatting>
  <conditionalFormatting sqref="N24">
    <cfRule type="containsText" dxfId="2184" priority="725" operator="containsText" text="Issues to overcome/expected to complete">
      <formula>NOT(ISERROR(SEARCH("Issues to overcome/expected to complete",N24)))</formula>
    </cfRule>
  </conditionalFormatting>
  <conditionalFormatting sqref="P24">
    <cfRule type="containsText" dxfId="2183" priority="722" operator="containsText" text="Completed or fully on track">
      <formula>NOT(ISERROR(SEARCH("Completed or fully on track",P24)))</formula>
    </cfRule>
    <cfRule type="containsText" dxfId="2182" priority="723" operator="containsText" text="On track with minor barriers to completion">
      <formula>NOT(ISERROR(SEARCH("On track with minor barriers to completion",P24)))</formula>
    </cfRule>
    <cfRule type="containsText" dxfId="2181" priority="724" operator="containsText" text="Significant barriers to completion">
      <formula>NOT(ISERROR(SEARCH("Significant barriers to completion",P24)))</formula>
    </cfRule>
  </conditionalFormatting>
  <conditionalFormatting sqref="P24">
    <cfRule type="containsText" dxfId="2180" priority="719" operator="containsText" text="Completed or fully on track">
      <formula>NOT(ISERROR(SEARCH("Completed or fully on track",P24)))</formula>
    </cfRule>
    <cfRule type="containsText" dxfId="2179" priority="720" operator="containsText" text="On track with minor barriers to completion">
      <formula>NOT(ISERROR(SEARCH("On track with minor barriers to completion",P24)))</formula>
    </cfRule>
    <cfRule type="containsText" dxfId="2178" priority="721" operator="containsText" text="Significant barriers to completion">
      <formula>NOT(ISERROR(SEARCH("Significant barriers to completion",P24)))</formula>
    </cfRule>
  </conditionalFormatting>
  <conditionalFormatting sqref="P24">
    <cfRule type="containsText" dxfId="2177" priority="718" operator="containsText" text="Issues to overcome/expected to complete">
      <formula>NOT(ISERROR(SEARCH("Issues to overcome/expected to complete",P24)))</formula>
    </cfRule>
  </conditionalFormatting>
  <conditionalFormatting sqref="Q24">
    <cfRule type="containsText" dxfId="2176" priority="715" operator="containsText" text="Completed or fully on track">
      <formula>NOT(ISERROR(SEARCH("Completed or fully on track",Q24)))</formula>
    </cfRule>
    <cfRule type="containsText" dxfId="2175" priority="716" operator="containsText" text="On track with minor barriers to completion">
      <formula>NOT(ISERROR(SEARCH("On track with minor barriers to completion",Q24)))</formula>
    </cfRule>
    <cfRule type="containsText" dxfId="2174" priority="717" operator="containsText" text="Significant barriers to completion">
      <formula>NOT(ISERROR(SEARCH("Significant barriers to completion",Q24)))</formula>
    </cfRule>
  </conditionalFormatting>
  <conditionalFormatting sqref="Q24">
    <cfRule type="containsText" dxfId="2173" priority="712" operator="containsText" text="Completed or fully on track">
      <formula>NOT(ISERROR(SEARCH("Completed or fully on track",Q24)))</formula>
    </cfRule>
    <cfRule type="containsText" dxfId="2172" priority="713" operator="containsText" text="On track with minor barriers to completion">
      <formula>NOT(ISERROR(SEARCH("On track with minor barriers to completion",Q24)))</formula>
    </cfRule>
    <cfRule type="containsText" dxfId="2171" priority="714" operator="containsText" text="Significant barriers to completion">
      <formula>NOT(ISERROR(SEARCH("Significant barriers to completion",Q24)))</formula>
    </cfRule>
  </conditionalFormatting>
  <conditionalFormatting sqref="Q24">
    <cfRule type="containsText" dxfId="2170" priority="711" operator="containsText" text="Issues to overcome/expected to complete">
      <formula>NOT(ISERROR(SEARCH("Issues to overcome/expected to complete",Q24)))</formula>
    </cfRule>
  </conditionalFormatting>
  <conditionalFormatting sqref="R24">
    <cfRule type="containsText" dxfId="2169" priority="708" operator="containsText" text="Completed or fully on track">
      <formula>NOT(ISERROR(SEARCH("Completed or fully on track",R24)))</formula>
    </cfRule>
    <cfRule type="containsText" dxfId="2168" priority="709" operator="containsText" text="On track with minor barriers to completion">
      <formula>NOT(ISERROR(SEARCH("On track with minor barriers to completion",R24)))</formula>
    </cfRule>
    <cfRule type="containsText" dxfId="2167" priority="710" operator="containsText" text="Significant barriers to completion">
      <formula>NOT(ISERROR(SEARCH("Significant barriers to completion",R24)))</formula>
    </cfRule>
  </conditionalFormatting>
  <conditionalFormatting sqref="R24">
    <cfRule type="containsText" dxfId="2166" priority="705" operator="containsText" text="Completed or fully on track">
      <formula>NOT(ISERROR(SEARCH("Completed or fully on track",R24)))</formula>
    </cfRule>
    <cfRule type="containsText" dxfId="2165" priority="706" operator="containsText" text="On track with minor barriers to completion">
      <formula>NOT(ISERROR(SEARCH("On track with minor barriers to completion",R24)))</formula>
    </cfRule>
    <cfRule type="containsText" dxfId="2164" priority="707" operator="containsText" text="Significant barriers to completion">
      <formula>NOT(ISERROR(SEARCH("Significant barriers to completion",R24)))</formula>
    </cfRule>
  </conditionalFormatting>
  <conditionalFormatting sqref="R24">
    <cfRule type="containsText" dxfId="2163" priority="704" operator="containsText" text="Issues to overcome/expected to complete">
      <formula>NOT(ISERROR(SEARCH("Issues to overcome/expected to complete",R24)))</formula>
    </cfRule>
  </conditionalFormatting>
  <conditionalFormatting sqref="S24">
    <cfRule type="containsText" dxfId="2162" priority="701" operator="containsText" text="Completed or fully on track">
      <formula>NOT(ISERROR(SEARCH("Completed or fully on track",S24)))</formula>
    </cfRule>
    <cfRule type="containsText" dxfId="2161" priority="702" operator="containsText" text="On track with minor barriers to completion">
      <formula>NOT(ISERROR(SEARCH("On track with minor barriers to completion",S24)))</formula>
    </cfRule>
    <cfRule type="containsText" dxfId="2160" priority="703" operator="containsText" text="Significant barriers to completion">
      <formula>NOT(ISERROR(SEARCH("Significant barriers to completion",S24)))</formula>
    </cfRule>
  </conditionalFormatting>
  <conditionalFormatting sqref="S24">
    <cfRule type="containsText" dxfId="2159" priority="698" operator="containsText" text="Completed or fully on track">
      <formula>NOT(ISERROR(SEARCH("Completed or fully on track",S24)))</formula>
    </cfRule>
    <cfRule type="containsText" dxfId="2158" priority="699" operator="containsText" text="On track with minor barriers to completion">
      <formula>NOT(ISERROR(SEARCH("On track with minor barriers to completion",S24)))</formula>
    </cfRule>
    <cfRule type="containsText" dxfId="2157" priority="700" operator="containsText" text="Significant barriers to completion">
      <formula>NOT(ISERROR(SEARCH("Significant barriers to completion",S24)))</formula>
    </cfRule>
  </conditionalFormatting>
  <conditionalFormatting sqref="S24">
    <cfRule type="containsText" dxfId="2156" priority="697" operator="containsText" text="Issues to overcome/expected to complete">
      <formula>NOT(ISERROR(SEARCH("Issues to overcome/expected to complete",S24)))</formula>
    </cfRule>
  </conditionalFormatting>
  <conditionalFormatting sqref="T24">
    <cfRule type="containsText" dxfId="2155" priority="694" operator="containsText" text="Completed or fully on track">
      <formula>NOT(ISERROR(SEARCH("Completed or fully on track",T24)))</formula>
    </cfRule>
    <cfRule type="containsText" dxfId="2154" priority="695" operator="containsText" text="On track with minor barriers to completion">
      <formula>NOT(ISERROR(SEARCH("On track with minor barriers to completion",T24)))</formula>
    </cfRule>
    <cfRule type="containsText" dxfId="2153" priority="696" operator="containsText" text="Significant barriers to completion">
      <formula>NOT(ISERROR(SEARCH("Significant barriers to completion",T24)))</formula>
    </cfRule>
  </conditionalFormatting>
  <conditionalFormatting sqref="T24">
    <cfRule type="containsText" dxfId="2152" priority="691" operator="containsText" text="Completed or fully on track">
      <formula>NOT(ISERROR(SEARCH("Completed or fully on track",T24)))</formula>
    </cfRule>
    <cfRule type="containsText" dxfId="2151" priority="692" operator="containsText" text="On track with minor barriers to completion">
      <formula>NOT(ISERROR(SEARCH("On track with minor barriers to completion",T24)))</formula>
    </cfRule>
    <cfRule type="containsText" dxfId="2150" priority="693" operator="containsText" text="Significant barriers to completion">
      <formula>NOT(ISERROR(SEARCH("Significant barriers to completion",T24)))</formula>
    </cfRule>
  </conditionalFormatting>
  <conditionalFormatting sqref="T24">
    <cfRule type="containsText" dxfId="2149" priority="690" operator="containsText" text="Issues to overcome/expected to complete">
      <formula>NOT(ISERROR(SEARCH("Issues to overcome/expected to complete",T24)))</formula>
    </cfRule>
  </conditionalFormatting>
  <conditionalFormatting sqref="U24">
    <cfRule type="containsText" dxfId="2148" priority="687" operator="containsText" text="Completed or fully on track">
      <formula>NOT(ISERROR(SEARCH("Completed or fully on track",U24)))</formula>
    </cfRule>
    <cfRule type="containsText" dxfId="2147" priority="688" operator="containsText" text="On track with minor barriers to completion">
      <formula>NOT(ISERROR(SEARCH("On track with minor barriers to completion",U24)))</formula>
    </cfRule>
    <cfRule type="containsText" dxfId="2146" priority="689" operator="containsText" text="Significant barriers to completion">
      <formula>NOT(ISERROR(SEARCH("Significant barriers to completion",U24)))</formula>
    </cfRule>
  </conditionalFormatting>
  <conditionalFormatting sqref="U24">
    <cfRule type="containsText" dxfId="2145" priority="684" operator="containsText" text="Completed or fully on track">
      <formula>NOT(ISERROR(SEARCH("Completed or fully on track",U24)))</formula>
    </cfRule>
    <cfRule type="containsText" dxfId="2144" priority="685" operator="containsText" text="On track with minor barriers to completion">
      <formula>NOT(ISERROR(SEARCH("On track with minor barriers to completion",U24)))</formula>
    </cfRule>
    <cfRule type="containsText" dxfId="2143" priority="686" operator="containsText" text="Significant barriers to completion">
      <formula>NOT(ISERROR(SEARCH("Significant barriers to completion",U24)))</formula>
    </cfRule>
  </conditionalFormatting>
  <conditionalFormatting sqref="U24">
    <cfRule type="containsText" dxfId="2142" priority="683" operator="containsText" text="Issues to overcome/expected to complete">
      <formula>NOT(ISERROR(SEARCH("Issues to overcome/expected to complete",U24)))</formula>
    </cfRule>
  </conditionalFormatting>
  <conditionalFormatting sqref="V24">
    <cfRule type="containsText" dxfId="2141" priority="680" operator="containsText" text="Completed or fully on track">
      <formula>NOT(ISERROR(SEARCH("Completed or fully on track",V24)))</formula>
    </cfRule>
    <cfRule type="containsText" dxfId="2140" priority="681" operator="containsText" text="On track with minor barriers to completion">
      <formula>NOT(ISERROR(SEARCH("On track with minor barriers to completion",V24)))</formula>
    </cfRule>
    <cfRule type="containsText" dxfId="2139" priority="682" operator="containsText" text="Significant barriers to completion">
      <formula>NOT(ISERROR(SEARCH("Significant barriers to completion",V24)))</formula>
    </cfRule>
  </conditionalFormatting>
  <conditionalFormatting sqref="V24">
    <cfRule type="containsText" dxfId="2138" priority="677" operator="containsText" text="Completed or fully on track">
      <formula>NOT(ISERROR(SEARCH("Completed or fully on track",V24)))</formula>
    </cfRule>
    <cfRule type="containsText" dxfId="2137" priority="678" operator="containsText" text="On track with minor barriers to completion">
      <formula>NOT(ISERROR(SEARCH("On track with minor barriers to completion",V24)))</formula>
    </cfRule>
    <cfRule type="containsText" dxfId="2136" priority="679" operator="containsText" text="Significant barriers to completion">
      <formula>NOT(ISERROR(SEARCH("Significant barriers to completion",V24)))</formula>
    </cfRule>
  </conditionalFormatting>
  <conditionalFormatting sqref="V24">
    <cfRule type="containsText" dxfId="2135" priority="676" operator="containsText" text="Issues to overcome/expected to complete">
      <formula>NOT(ISERROR(SEARCH("Issues to overcome/expected to complete",V24)))</formula>
    </cfRule>
  </conditionalFormatting>
  <conditionalFormatting sqref="W24">
    <cfRule type="containsText" dxfId="2134" priority="673" operator="containsText" text="Completed or fully on track">
      <formula>NOT(ISERROR(SEARCH("Completed or fully on track",W24)))</formula>
    </cfRule>
    <cfRule type="containsText" dxfId="2133" priority="674" operator="containsText" text="On track with minor barriers to completion">
      <formula>NOT(ISERROR(SEARCH("On track with minor barriers to completion",W24)))</formula>
    </cfRule>
    <cfRule type="containsText" dxfId="2132" priority="675" operator="containsText" text="Significant barriers to completion">
      <formula>NOT(ISERROR(SEARCH("Significant barriers to completion",W24)))</formula>
    </cfRule>
  </conditionalFormatting>
  <conditionalFormatting sqref="W24">
    <cfRule type="containsText" dxfId="2131" priority="670" operator="containsText" text="Completed or fully on track">
      <formula>NOT(ISERROR(SEARCH("Completed or fully on track",W24)))</formula>
    </cfRule>
    <cfRule type="containsText" dxfId="2130" priority="671" operator="containsText" text="On track with minor barriers to completion">
      <formula>NOT(ISERROR(SEARCH("On track with minor barriers to completion",W24)))</formula>
    </cfRule>
    <cfRule type="containsText" dxfId="2129" priority="672" operator="containsText" text="Significant barriers to completion">
      <formula>NOT(ISERROR(SEARCH("Significant barriers to completion",W24)))</formula>
    </cfRule>
  </conditionalFormatting>
  <conditionalFormatting sqref="W24">
    <cfRule type="containsText" dxfId="2128" priority="669" operator="containsText" text="Issues to overcome/expected to complete">
      <formula>NOT(ISERROR(SEARCH("Issues to overcome/expected to complete",W24)))</formula>
    </cfRule>
  </conditionalFormatting>
  <conditionalFormatting sqref="X24">
    <cfRule type="containsText" dxfId="2127" priority="666" operator="containsText" text="Completed or fully on track">
      <formula>NOT(ISERROR(SEARCH("Completed or fully on track",X24)))</formula>
    </cfRule>
    <cfRule type="containsText" dxfId="2126" priority="667" operator="containsText" text="On track with minor barriers to completion">
      <formula>NOT(ISERROR(SEARCH("On track with minor barriers to completion",X24)))</formula>
    </cfRule>
    <cfRule type="containsText" dxfId="2125" priority="668" operator="containsText" text="Significant barriers to completion">
      <formula>NOT(ISERROR(SEARCH("Significant barriers to completion",X24)))</formula>
    </cfRule>
  </conditionalFormatting>
  <conditionalFormatting sqref="X24">
    <cfRule type="containsText" dxfId="2124" priority="663" operator="containsText" text="Completed or fully on track">
      <formula>NOT(ISERROR(SEARCH("Completed or fully on track",X24)))</formula>
    </cfRule>
    <cfRule type="containsText" dxfId="2123" priority="664" operator="containsText" text="On track with minor barriers to completion">
      <formula>NOT(ISERROR(SEARCH("On track with minor barriers to completion",X24)))</formula>
    </cfRule>
    <cfRule type="containsText" dxfId="2122" priority="665" operator="containsText" text="Significant barriers to completion">
      <formula>NOT(ISERROR(SEARCH("Significant barriers to completion",X24)))</formula>
    </cfRule>
  </conditionalFormatting>
  <conditionalFormatting sqref="X24">
    <cfRule type="containsText" dxfId="2121" priority="662" operator="containsText" text="Issues to overcome/expected to complete">
      <formula>NOT(ISERROR(SEARCH("Issues to overcome/expected to complete",X24)))</formula>
    </cfRule>
  </conditionalFormatting>
  <conditionalFormatting sqref="Y24">
    <cfRule type="containsText" dxfId="2120" priority="659" operator="containsText" text="Completed or fully on track">
      <formula>NOT(ISERROR(SEARCH("Completed or fully on track",Y24)))</formula>
    </cfRule>
    <cfRule type="containsText" dxfId="2119" priority="660" operator="containsText" text="On track with minor barriers to completion">
      <formula>NOT(ISERROR(SEARCH("On track with minor barriers to completion",Y24)))</formula>
    </cfRule>
    <cfRule type="containsText" dxfId="2118" priority="661" operator="containsText" text="Significant barriers to completion">
      <formula>NOT(ISERROR(SEARCH("Significant barriers to completion",Y24)))</formula>
    </cfRule>
  </conditionalFormatting>
  <conditionalFormatting sqref="Y24">
    <cfRule type="containsText" dxfId="2117" priority="656" operator="containsText" text="Completed or fully on track">
      <formula>NOT(ISERROR(SEARCH("Completed or fully on track",Y24)))</formula>
    </cfRule>
    <cfRule type="containsText" dxfId="2116" priority="657" operator="containsText" text="On track with minor barriers to completion">
      <formula>NOT(ISERROR(SEARCH("On track with minor barriers to completion",Y24)))</formula>
    </cfRule>
    <cfRule type="containsText" dxfId="2115" priority="658" operator="containsText" text="Significant barriers to completion">
      <formula>NOT(ISERROR(SEARCH("Significant barriers to completion",Y24)))</formula>
    </cfRule>
  </conditionalFormatting>
  <conditionalFormatting sqref="Y24">
    <cfRule type="containsText" dxfId="2114" priority="655" operator="containsText" text="Issues to overcome/expected to complete">
      <formula>NOT(ISERROR(SEARCH("Issues to overcome/expected to complete",Y24)))</formula>
    </cfRule>
  </conditionalFormatting>
  <conditionalFormatting sqref="Z24">
    <cfRule type="containsText" dxfId="2113" priority="652" operator="containsText" text="Completed or fully on track">
      <formula>NOT(ISERROR(SEARCH("Completed or fully on track",Z24)))</formula>
    </cfRule>
    <cfRule type="containsText" dxfId="2112" priority="653" operator="containsText" text="On track with minor barriers to completion">
      <formula>NOT(ISERROR(SEARCH("On track with minor barriers to completion",Z24)))</formula>
    </cfRule>
    <cfRule type="containsText" dxfId="2111" priority="654" operator="containsText" text="Significant barriers to completion">
      <formula>NOT(ISERROR(SEARCH("Significant barriers to completion",Z24)))</formula>
    </cfRule>
  </conditionalFormatting>
  <conditionalFormatting sqref="Z24">
    <cfRule type="containsText" dxfId="2110" priority="649" operator="containsText" text="Completed or fully on track">
      <formula>NOT(ISERROR(SEARCH("Completed or fully on track",Z24)))</formula>
    </cfRule>
    <cfRule type="containsText" dxfId="2109" priority="650" operator="containsText" text="On track with minor barriers to completion">
      <formula>NOT(ISERROR(SEARCH("On track with minor barriers to completion",Z24)))</formula>
    </cfRule>
    <cfRule type="containsText" dxfId="2108" priority="651" operator="containsText" text="Significant barriers to completion">
      <formula>NOT(ISERROR(SEARCH("Significant barriers to completion",Z24)))</formula>
    </cfRule>
  </conditionalFormatting>
  <conditionalFormatting sqref="Z24">
    <cfRule type="containsText" dxfId="2107" priority="648" operator="containsText" text="Issues to overcome/expected to complete">
      <formula>NOT(ISERROR(SEARCH("Issues to overcome/expected to complete",Z24)))</formula>
    </cfRule>
  </conditionalFormatting>
  <conditionalFormatting sqref="AA24">
    <cfRule type="containsText" dxfId="2106" priority="645" operator="containsText" text="Completed or fully on track">
      <formula>NOT(ISERROR(SEARCH("Completed or fully on track",AA24)))</formula>
    </cfRule>
    <cfRule type="containsText" dxfId="2105" priority="646" operator="containsText" text="On track with minor barriers to completion">
      <formula>NOT(ISERROR(SEARCH("On track with minor barriers to completion",AA24)))</formula>
    </cfRule>
    <cfRule type="containsText" dxfId="2104" priority="647" operator="containsText" text="Significant barriers to completion">
      <formula>NOT(ISERROR(SEARCH("Significant barriers to completion",AA24)))</formula>
    </cfRule>
  </conditionalFormatting>
  <conditionalFormatting sqref="AA24">
    <cfRule type="containsText" dxfId="2103" priority="642" operator="containsText" text="Completed or fully on track">
      <formula>NOT(ISERROR(SEARCH("Completed or fully on track",AA24)))</formula>
    </cfRule>
    <cfRule type="containsText" dxfId="2102" priority="643" operator="containsText" text="On track with minor barriers to completion">
      <formula>NOT(ISERROR(SEARCH("On track with minor barriers to completion",AA24)))</formula>
    </cfRule>
    <cfRule type="containsText" dxfId="2101" priority="644" operator="containsText" text="Significant barriers to completion">
      <formula>NOT(ISERROR(SEARCH("Significant barriers to completion",AA24)))</formula>
    </cfRule>
  </conditionalFormatting>
  <conditionalFormatting sqref="AA24">
    <cfRule type="containsText" dxfId="2100" priority="641" operator="containsText" text="Issues to overcome/expected to complete">
      <formula>NOT(ISERROR(SEARCH("Issues to overcome/expected to complete",AA24)))</formula>
    </cfRule>
  </conditionalFormatting>
  <conditionalFormatting sqref="Q4">
    <cfRule type="containsText" dxfId="2099" priority="523" operator="containsText" text="Issues to overcome/expected to complete">
      <formula>NOT(ISERROR(SEARCH("Issues to overcome/expected to complete",Q4)))</formula>
    </cfRule>
  </conditionalFormatting>
  <conditionalFormatting sqref="Q4">
    <cfRule type="containsText" dxfId="2098" priority="524" operator="containsText" text="Completed or fully on track">
      <formula>NOT(ISERROR(SEARCH("Completed or fully on track",Q4)))</formula>
    </cfRule>
    <cfRule type="containsText" dxfId="2097" priority="525" operator="containsText" text="On track with minor barriers to completion">
      <formula>NOT(ISERROR(SEARCH("On track with minor barriers to completion",Q4)))</formula>
    </cfRule>
    <cfRule type="containsText" dxfId="2096" priority="526" operator="containsText" text="Significant barriers to completion">
      <formula>NOT(ISERROR(SEARCH("Significant barriers to completion",Q4)))</formula>
    </cfRule>
  </conditionalFormatting>
  <conditionalFormatting sqref="C4">
    <cfRule type="containsText" dxfId="2095" priority="618" operator="containsText" text="Completed or fully on track">
      <formula>NOT(ISERROR(SEARCH("Completed or fully on track",C4)))</formula>
    </cfRule>
    <cfRule type="containsText" dxfId="2094" priority="619" operator="containsText" text="On track with minor barriers to completion">
      <formula>NOT(ISERROR(SEARCH("On track with minor barriers to completion",C4)))</formula>
    </cfRule>
    <cfRule type="containsText" dxfId="2093" priority="620" operator="containsText" text="Significant barriers to completion">
      <formula>NOT(ISERROR(SEARCH("Significant barriers to completion",C4)))</formula>
    </cfRule>
  </conditionalFormatting>
  <conditionalFormatting sqref="C4">
    <cfRule type="containsText" dxfId="2092" priority="615" operator="containsText" text="Completed or fully on track">
      <formula>NOT(ISERROR(SEARCH("Completed or fully on track",C4)))</formula>
    </cfRule>
    <cfRule type="containsText" dxfId="2091" priority="616" operator="containsText" text="On track with minor barriers to completion">
      <formula>NOT(ISERROR(SEARCH("On track with minor barriers to completion",C4)))</formula>
    </cfRule>
    <cfRule type="containsText" dxfId="2090" priority="617" operator="containsText" text="Significant barriers to completion">
      <formula>NOT(ISERROR(SEARCH("Significant barriers to completion",C4)))</formula>
    </cfRule>
  </conditionalFormatting>
  <conditionalFormatting sqref="C4">
    <cfRule type="containsText" dxfId="2089" priority="614" operator="containsText" text="Issues to overcome/expected to complete">
      <formula>NOT(ISERROR(SEARCH("Issues to overcome/expected to complete",C4)))</formula>
    </cfRule>
  </conditionalFormatting>
  <conditionalFormatting sqref="B4">
    <cfRule type="containsText" dxfId="2088" priority="625" operator="containsText" text="Completed or fully on track">
      <formula>NOT(ISERROR(SEARCH("Completed or fully on track",B4)))</formula>
    </cfRule>
    <cfRule type="containsText" dxfId="2087" priority="626" operator="containsText" text="On track with minor barriers to completion">
      <formula>NOT(ISERROR(SEARCH("On track with minor barriers to completion",B4)))</formula>
    </cfRule>
    <cfRule type="containsText" dxfId="2086" priority="627" operator="containsText" text="Significant barriers to completion">
      <formula>NOT(ISERROR(SEARCH("Significant barriers to completion",B4)))</formula>
    </cfRule>
  </conditionalFormatting>
  <conditionalFormatting sqref="B4">
    <cfRule type="containsText" dxfId="2085" priority="622" operator="containsText" text="Completed or fully on track">
      <formula>NOT(ISERROR(SEARCH("Completed or fully on track",B4)))</formula>
    </cfRule>
    <cfRule type="containsText" dxfId="2084" priority="623" operator="containsText" text="On track with minor barriers to completion">
      <formula>NOT(ISERROR(SEARCH("On track with minor barriers to completion",B4)))</formula>
    </cfRule>
    <cfRule type="containsText" dxfId="2083" priority="624" operator="containsText" text="Significant barriers to completion">
      <formula>NOT(ISERROR(SEARCH("Significant barriers to completion",B4)))</formula>
    </cfRule>
  </conditionalFormatting>
  <conditionalFormatting sqref="B4">
    <cfRule type="containsText" dxfId="2082" priority="621" operator="containsText" text="Issues to overcome/expected to complete">
      <formula>NOT(ISERROR(SEARCH("Issues to overcome/expected to complete",B4)))</formula>
    </cfRule>
  </conditionalFormatting>
  <conditionalFormatting sqref="D4">
    <cfRule type="containsText" dxfId="2081" priority="611" operator="containsText" text="Completed or fully on track">
      <formula>NOT(ISERROR(SEARCH("Completed or fully on track",D4)))</formula>
    </cfRule>
    <cfRule type="containsText" dxfId="2080" priority="612" operator="containsText" text="On track with minor barriers to completion">
      <formula>NOT(ISERROR(SEARCH("On track with minor barriers to completion",D4)))</formula>
    </cfRule>
    <cfRule type="containsText" dxfId="2079" priority="613" operator="containsText" text="Significant barriers to completion">
      <formula>NOT(ISERROR(SEARCH("Significant barriers to completion",D4)))</formula>
    </cfRule>
  </conditionalFormatting>
  <conditionalFormatting sqref="D4">
    <cfRule type="containsText" dxfId="2078" priority="608" operator="containsText" text="Completed or fully on track">
      <formula>NOT(ISERROR(SEARCH("Completed or fully on track",D4)))</formula>
    </cfRule>
    <cfRule type="containsText" dxfId="2077" priority="609" operator="containsText" text="On track with minor barriers to completion">
      <formula>NOT(ISERROR(SEARCH("On track with minor barriers to completion",D4)))</formula>
    </cfRule>
    <cfRule type="containsText" dxfId="2076" priority="610" operator="containsText" text="Significant barriers to completion">
      <formula>NOT(ISERROR(SEARCH("Significant barriers to completion",D4)))</formula>
    </cfRule>
  </conditionalFormatting>
  <conditionalFormatting sqref="D4">
    <cfRule type="containsText" dxfId="2075" priority="607" operator="containsText" text="Issues to overcome/expected to complete">
      <formula>NOT(ISERROR(SEARCH("Issues to overcome/expected to complete",D4)))</formula>
    </cfRule>
  </conditionalFormatting>
  <conditionalFormatting sqref="E4">
    <cfRule type="containsText" dxfId="2074" priority="604" operator="containsText" text="Completed or fully on track">
      <formula>NOT(ISERROR(SEARCH("Completed or fully on track",E4)))</formula>
    </cfRule>
    <cfRule type="containsText" dxfId="2073" priority="605" operator="containsText" text="On track with minor barriers to completion">
      <formula>NOT(ISERROR(SEARCH("On track with minor barriers to completion",E4)))</formula>
    </cfRule>
    <cfRule type="containsText" dxfId="2072" priority="606" operator="containsText" text="Significant barriers to completion">
      <formula>NOT(ISERROR(SEARCH("Significant barriers to completion",E4)))</formula>
    </cfRule>
  </conditionalFormatting>
  <conditionalFormatting sqref="E4">
    <cfRule type="containsText" dxfId="2071" priority="601" operator="containsText" text="Completed or fully on track">
      <formula>NOT(ISERROR(SEARCH("Completed or fully on track",E4)))</formula>
    </cfRule>
    <cfRule type="containsText" dxfId="2070" priority="602" operator="containsText" text="On track with minor barriers to completion">
      <formula>NOT(ISERROR(SEARCH("On track with minor barriers to completion",E4)))</formula>
    </cfRule>
    <cfRule type="containsText" dxfId="2069" priority="603" operator="containsText" text="Significant barriers to completion">
      <formula>NOT(ISERROR(SEARCH("Significant barriers to completion",E4)))</formula>
    </cfRule>
  </conditionalFormatting>
  <conditionalFormatting sqref="E4">
    <cfRule type="containsText" dxfId="2068" priority="600" operator="containsText" text="Issues to overcome/expected to complete">
      <formula>NOT(ISERROR(SEARCH("Issues to overcome/expected to complete",E4)))</formula>
    </cfRule>
  </conditionalFormatting>
  <conditionalFormatting sqref="F4">
    <cfRule type="containsText" dxfId="2067" priority="597" operator="containsText" text="Completed or fully on track">
      <formula>NOT(ISERROR(SEARCH("Completed or fully on track",F4)))</formula>
    </cfRule>
    <cfRule type="containsText" dxfId="2066" priority="598" operator="containsText" text="On track with minor barriers to completion">
      <formula>NOT(ISERROR(SEARCH("On track with minor barriers to completion",F4)))</formula>
    </cfRule>
    <cfRule type="containsText" dxfId="2065" priority="599" operator="containsText" text="Significant barriers to completion">
      <formula>NOT(ISERROR(SEARCH("Significant barriers to completion",F4)))</formula>
    </cfRule>
  </conditionalFormatting>
  <conditionalFormatting sqref="F4">
    <cfRule type="containsText" dxfId="2064" priority="594" operator="containsText" text="Completed or fully on track">
      <formula>NOT(ISERROR(SEARCH("Completed or fully on track",F4)))</formula>
    </cfRule>
    <cfRule type="containsText" dxfId="2063" priority="595" operator="containsText" text="On track with minor barriers to completion">
      <formula>NOT(ISERROR(SEARCH("On track with minor barriers to completion",F4)))</formula>
    </cfRule>
    <cfRule type="containsText" dxfId="2062" priority="596" operator="containsText" text="Significant barriers to completion">
      <formula>NOT(ISERROR(SEARCH("Significant barriers to completion",F4)))</formula>
    </cfRule>
  </conditionalFormatting>
  <conditionalFormatting sqref="F4">
    <cfRule type="containsText" dxfId="2061" priority="593" operator="containsText" text="Issues to overcome/expected to complete">
      <formula>NOT(ISERROR(SEARCH("Issues to overcome/expected to complete",F4)))</formula>
    </cfRule>
  </conditionalFormatting>
  <conditionalFormatting sqref="G4">
    <cfRule type="containsText" dxfId="2060" priority="590" operator="containsText" text="Completed or fully on track">
      <formula>NOT(ISERROR(SEARCH("Completed or fully on track",G4)))</formula>
    </cfRule>
    <cfRule type="containsText" dxfId="2059" priority="591" operator="containsText" text="On track with minor barriers to completion">
      <formula>NOT(ISERROR(SEARCH("On track with minor barriers to completion",G4)))</formula>
    </cfRule>
    <cfRule type="containsText" dxfId="2058" priority="592" operator="containsText" text="Significant barriers to completion">
      <formula>NOT(ISERROR(SEARCH("Significant barriers to completion",G4)))</formula>
    </cfRule>
  </conditionalFormatting>
  <conditionalFormatting sqref="G4">
    <cfRule type="containsText" dxfId="2057" priority="587" operator="containsText" text="Completed or fully on track">
      <formula>NOT(ISERROR(SEARCH("Completed or fully on track",G4)))</formula>
    </cfRule>
    <cfRule type="containsText" dxfId="2056" priority="588" operator="containsText" text="On track with minor barriers to completion">
      <formula>NOT(ISERROR(SEARCH("On track with minor barriers to completion",G4)))</formula>
    </cfRule>
    <cfRule type="containsText" dxfId="2055" priority="589" operator="containsText" text="Significant barriers to completion">
      <formula>NOT(ISERROR(SEARCH("Significant barriers to completion",G4)))</formula>
    </cfRule>
  </conditionalFormatting>
  <conditionalFormatting sqref="G4">
    <cfRule type="containsText" dxfId="2054" priority="586" operator="containsText" text="Issues to overcome/expected to complete">
      <formula>NOT(ISERROR(SEARCH("Issues to overcome/expected to complete",G4)))</formula>
    </cfRule>
  </conditionalFormatting>
  <conditionalFormatting sqref="H4">
    <cfRule type="containsText" dxfId="2053" priority="583" operator="containsText" text="Completed or fully on track">
      <formula>NOT(ISERROR(SEARCH("Completed or fully on track",H4)))</formula>
    </cfRule>
    <cfRule type="containsText" dxfId="2052" priority="584" operator="containsText" text="On track with minor barriers to completion">
      <formula>NOT(ISERROR(SEARCH("On track with minor barriers to completion",H4)))</formula>
    </cfRule>
    <cfRule type="containsText" dxfId="2051" priority="585" operator="containsText" text="Significant barriers to completion">
      <formula>NOT(ISERROR(SEARCH("Significant barriers to completion",H4)))</formula>
    </cfRule>
  </conditionalFormatting>
  <conditionalFormatting sqref="H4">
    <cfRule type="containsText" dxfId="2050" priority="580" operator="containsText" text="Completed or fully on track">
      <formula>NOT(ISERROR(SEARCH("Completed or fully on track",H4)))</formula>
    </cfRule>
    <cfRule type="containsText" dxfId="2049" priority="581" operator="containsText" text="On track with minor barriers to completion">
      <formula>NOT(ISERROR(SEARCH("On track with minor barriers to completion",H4)))</formula>
    </cfRule>
    <cfRule type="containsText" dxfId="2048" priority="582" operator="containsText" text="Significant barriers to completion">
      <formula>NOT(ISERROR(SEARCH("Significant barriers to completion",H4)))</formula>
    </cfRule>
  </conditionalFormatting>
  <conditionalFormatting sqref="H4">
    <cfRule type="containsText" dxfId="2047" priority="579" operator="containsText" text="Issues to overcome/expected to complete">
      <formula>NOT(ISERROR(SEARCH("Issues to overcome/expected to complete",H4)))</formula>
    </cfRule>
  </conditionalFormatting>
  <conditionalFormatting sqref="I4">
    <cfRule type="containsText" dxfId="2046" priority="576" operator="containsText" text="Completed or fully on track">
      <formula>NOT(ISERROR(SEARCH("Completed or fully on track",I4)))</formula>
    </cfRule>
    <cfRule type="containsText" dxfId="2045" priority="577" operator="containsText" text="On track with minor barriers to completion">
      <formula>NOT(ISERROR(SEARCH("On track with minor barriers to completion",I4)))</formula>
    </cfRule>
    <cfRule type="containsText" dxfId="2044" priority="578" operator="containsText" text="Significant barriers to completion">
      <formula>NOT(ISERROR(SEARCH("Significant barriers to completion",I4)))</formula>
    </cfRule>
  </conditionalFormatting>
  <conditionalFormatting sqref="I4">
    <cfRule type="containsText" dxfId="2043" priority="573" operator="containsText" text="Completed or fully on track">
      <formula>NOT(ISERROR(SEARCH("Completed or fully on track",I4)))</formula>
    </cfRule>
    <cfRule type="containsText" dxfId="2042" priority="574" operator="containsText" text="On track with minor barriers to completion">
      <formula>NOT(ISERROR(SEARCH("On track with minor barriers to completion",I4)))</formula>
    </cfRule>
    <cfRule type="containsText" dxfId="2041" priority="575" operator="containsText" text="Significant barriers to completion">
      <formula>NOT(ISERROR(SEARCH("Significant barriers to completion",I4)))</formula>
    </cfRule>
  </conditionalFormatting>
  <conditionalFormatting sqref="I4">
    <cfRule type="containsText" dxfId="2040" priority="572" operator="containsText" text="Issues to overcome/expected to complete">
      <formula>NOT(ISERROR(SEARCH("Issues to overcome/expected to complete",I4)))</formula>
    </cfRule>
  </conditionalFormatting>
  <conditionalFormatting sqref="J4">
    <cfRule type="containsText" dxfId="2039" priority="569" operator="containsText" text="Completed or fully on track">
      <formula>NOT(ISERROR(SEARCH("Completed or fully on track",J4)))</formula>
    </cfRule>
    <cfRule type="containsText" dxfId="2038" priority="570" operator="containsText" text="On track with minor barriers to completion">
      <formula>NOT(ISERROR(SEARCH("On track with minor barriers to completion",J4)))</formula>
    </cfRule>
    <cfRule type="containsText" dxfId="2037" priority="571" operator="containsText" text="Significant barriers to completion">
      <formula>NOT(ISERROR(SEARCH("Significant barriers to completion",J4)))</formula>
    </cfRule>
  </conditionalFormatting>
  <conditionalFormatting sqref="J4">
    <cfRule type="containsText" dxfId="2036" priority="566" operator="containsText" text="Completed or fully on track">
      <formula>NOT(ISERROR(SEARCH("Completed or fully on track",J4)))</formula>
    </cfRule>
    <cfRule type="containsText" dxfId="2035" priority="567" operator="containsText" text="On track with minor barriers to completion">
      <formula>NOT(ISERROR(SEARCH("On track with minor barriers to completion",J4)))</formula>
    </cfRule>
    <cfRule type="containsText" dxfId="2034" priority="568" operator="containsText" text="Significant barriers to completion">
      <formula>NOT(ISERROR(SEARCH("Significant barriers to completion",J4)))</formula>
    </cfRule>
  </conditionalFormatting>
  <conditionalFormatting sqref="J4">
    <cfRule type="containsText" dxfId="2033" priority="565" operator="containsText" text="Issues to overcome/expected to complete">
      <formula>NOT(ISERROR(SEARCH("Issues to overcome/expected to complete",J4)))</formula>
    </cfRule>
  </conditionalFormatting>
  <conditionalFormatting sqref="K4">
    <cfRule type="containsText" dxfId="2032" priority="562" operator="containsText" text="Completed or fully on track">
      <formula>NOT(ISERROR(SEARCH("Completed or fully on track",K4)))</formula>
    </cfRule>
    <cfRule type="containsText" dxfId="2031" priority="563" operator="containsText" text="On track with minor barriers to completion">
      <formula>NOT(ISERROR(SEARCH("On track with minor barriers to completion",K4)))</formula>
    </cfRule>
    <cfRule type="containsText" dxfId="2030" priority="564" operator="containsText" text="Significant barriers to completion">
      <formula>NOT(ISERROR(SEARCH("Significant barriers to completion",K4)))</formula>
    </cfRule>
  </conditionalFormatting>
  <conditionalFormatting sqref="K4">
    <cfRule type="containsText" dxfId="2029" priority="559" operator="containsText" text="Completed or fully on track">
      <formula>NOT(ISERROR(SEARCH("Completed or fully on track",K4)))</formula>
    </cfRule>
    <cfRule type="containsText" dxfId="2028" priority="560" operator="containsText" text="On track with minor barriers to completion">
      <formula>NOT(ISERROR(SEARCH("On track with minor barriers to completion",K4)))</formula>
    </cfRule>
    <cfRule type="containsText" dxfId="2027" priority="561" operator="containsText" text="Significant barriers to completion">
      <formula>NOT(ISERROR(SEARCH("Significant barriers to completion",K4)))</formula>
    </cfRule>
  </conditionalFormatting>
  <conditionalFormatting sqref="K4">
    <cfRule type="containsText" dxfId="2026" priority="558" operator="containsText" text="Issues to overcome/expected to complete">
      <formula>NOT(ISERROR(SEARCH("Issues to overcome/expected to complete",K4)))</formula>
    </cfRule>
  </conditionalFormatting>
  <conditionalFormatting sqref="L4">
    <cfRule type="containsText" dxfId="2025" priority="555" operator="containsText" text="Completed or fully on track">
      <formula>NOT(ISERROR(SEARCH("Completed or fully on track",L4)))</formula>
    </cfRule>
    <cfRule type="containsText" dxfId="2024" priority="556" operator="containsText" text="On track with minor barriers to completion">
      <formula>NOT(ISERROR(SEARCH("On track with minor barriers to completion",L4)))</formula>
    </cfRule>
    <cfRule type="containsText" dxfId="2023" priority="557" operator="containsText" text="Significant barriers to completion">
      <formula>NOT(ISERROR(SEARCH("Significant barriers to completion",L4)))</formula>
    </cfRule>
  </conditionalFormatting>
  <conditionalFormatting sqref="L4">
    <cfRule type="containsText" dxfId="2022" priority="552" operator="containsText" text="Completed or fully on track">
      <formula>NOT(ISERROR(SEARCH("Completed or fully on track",L4)))</formula>
    </cfRule>
    <cfRule type="containsText" dxfId="2021" priority="553" operator="containsText" text="On track with minor barriers to completion">
      <formula>NOT(ISERROR(SEARCH("On track with minor barriers to completion",L4)))</formula>
    </cfRule>
    <cfRule type="containsText" dxfId="2020" priority="554" operator="containsText" text="Significant barriers to completion">
      <formula>NOT(ISERROR(SEARCH("Significant barriers to completion",L4)))</formula>
    </cfRule>
  </conditionalFormatting>
  <conditionalFormatting sqref="L4">
    <cfRule type="containsText" dxfId="2019" priority="551" operator="containsText" text="Issues to overcome/expected to complete">
      <formula>NOT(ISERROR(SEARCH("Issues to overcome/expected to complete",L4)))</formula>
    </cfRule>
  </conditionalFormatting>
  <conditionalFormatting sqref="M4">
    <cfRule type="containsText" dxfId="2018" priority="548" operator="containsText" text="Completed or fully on track">
      <formula>NOT(ISERROR(SEARCH("Completed or fully on track",M4)))</formula>
    </cfRule>
    <cfRule type="containsText" dxfId="2017" priority="549" operator="containsText" text="On track with minor barriers to completion">
      <formula>NOT(ISERROR(SEARCH("On track with minor barriers to completion",M4)))</formula>
    </cfRule>
    <cfRule type="containsText" dxfId="2016" priority="550" operator="containsText" text="Significant barriers to completion">
      <formula>NOT(ISERROR(SEARCH("Significant barriers to completion",M4)))</formula>
    </cfRule>
  </conditionalFormatting>
  <conditionalFormatting sqref="M4">
    <cfRule type="containsText" dxfId="2015" priority="545" operator="containsText" text="Completed or fully on track">
      <formula>NOT(ISERROR(SEARCH("Completed or fully on track",M4)))</formula>
    </cfRule>
    <cfRule type="containsText" dxfId="2014" priority="546" operator="containsText" text="On track with minor barriers to completion">
      <formula>NOT(ISERROR(SEARCH("On track with minor barriers to completion",M4)))</formula>
    </cfRule>
    <cfRule type="containsText" dxfId="2013" priority="547" operator="containsText" text="Significant barriers to completion">
      <formula>NOT(ISERROR(SEARCH("Significant barriers to completion",M4)))</formula>
    </cfRule>
  </conditionalFormatting>
  <conditionalFormatting sqref="M4">
    <cfRule type="containsText" dxfId="2012" priority="544" operator="containsText" text="Issues to overcome/expected to complete">
      <formula>NOT(ISERROR(SEARCH("Issues to overcome/expected to complete",M4)))</formula>
    </cfRule>
  </conditionalFormatting>
  <conditionalFormatting sqref="N4">
    <cfRule type="containsText" dxfId="2011" priority="541" operator="containsText" text="Completed or fully on track">
      <formula>NOT(ISERROR(SEARCH("Completed or fully on track",N4)))</formula>
    </cfRule>
    <cfRule type="containsText" dxfId="2010" priority="542" operator="containsText" text="On track with minor barriers to completion">
      <formula>NOT(ISERROR(SEARCH("On track with minor barriers to completion",N4)))</formula>
    </cfRule>
    <cfRule type="containsText" dxfId="2009" priority="543" operator="containsText" text="Significant barriers to completion">
      <formula>NOT(ISERROR(SEARCH("Significant barriers to completion",N4)))</formula>
    </cfRule>
  </conditionalFormatting>
  <conditionalFormatting sqref="N4">
    <cfRule type="containsText" dxfId="2008" priority="538" operator="containsText" text="Completed or fully on track">
      <formula>NOT(ISERROR(SEARCH("Completed or fully on track",N4)))</formula>
    </cfRule>
    <cfRule type="containsText" dxfId="2007" priority="539" operator="containsText" text="On track with minor barriers to completion">
      <formula>NOT(ISERROR(SEARCH("On track with minor barriers to completion",N4)))</formula>
    </cfRule>
    <cfRule type="containsText" dxfId="2006" priority="540" operator="containsText" text="Significant barriers to completion">
      <formula>NOT(ISERROR(SEARCH("Significant barriers to completion",N4)))</formula>
    </cfRule>
  </conditionalFormatting>
  <conditionalFormatting sqref="N4">
    <cfRule type="containsText" dxfId="2005" priority="537" operator="containsText" text="Issues to overcome/expected to complete">
      <formula>NOT(ISERROR(SEARCH("Issues to overcome/expected to complete",N4)))</formula>
    </cfRule>
  </conditionalFormatting>
  <conditionalFormatting sqref="P4">
    <cfRule type="containsText" dxfId="2004" priority="534" operator="containsText" text="Completed or fully on track">
      <formula>NOT(ISERROR(SEARCH("Completed or fully on track",P4)))</formula>
    </cfRule>
    <cfRule type="containsText" dxfId="2003" priority="535" operator="containsText" text="On track with minor barriers to completion">
      <formula>NOT(ISERROR(SEARCH("On track with minor barriers to completion",P4)))</formula>
    </cfRule>
    <cfRule type="containsText" dxfId="2002" priority="536" operator="containsText" text="Significant barriers to completion">
      <formula>NOT(ISERROR(SEARCH("Significant barriers to completion",P4)))</formula>
    </cfRule>
  </conditionalFormatting>
  <conditionalFormatting sqref="P4">
    <cfRule type="containsText" dxfId="2001" priority="531" operator="containsText" text="Completed or fully on track">
      <formula>NOT(ISERROR(SEARCH("Completed or fully on track",P4)))</formula>
    </cfRule>
    <cfRule type="containsText" dxfId="2000" priority="532" operator="containsText" text="On track with minor barriers to completion">
      <formula>NOT(ISERROR(SEARCH("On track with minor barriers to completion",P4)))</formula>
    </cfRule>
    <cfRule type="containsText" dxfId="1999" priority="533" operator="containsText" text="Significant barriers to completion">
      <formula>NOT(ISERROR(SEARCH("Significant barriers to completion",P4)))</formula>
    </cfRule>
  </conditionalFormatting>
  <conditionalFormatting sqref="P4">
    <cfRule type="containsText" dxfId="1998" priority="530" operator="containsText" text="Issues to overcome/expected to complete">
      <formula>NOT(ISERROR(SEARCH("Issues to overcome/expected to complete",P4)))</formula>
    </cfRule>
  </conditionalFormatting>
  <conditionalFormatting sqref="Q4">
    <cfRule type="containsText" dxfId="1997" priority="527" operator="containsText" text="Completed or fully on track">
      <formula>NOT(ISERROR(SEARCH("Completed or fully on track",Q4)))</formula>
    </cfRule>
    <cfRule type="containsText" dxfId="1996" priority="528" operator="containsText" text="On track with minor barriers to completion">
      <formula>NOT(ISERROR(SEARCH("On track with minor barriers to completion",Q4)))</formula>
    </cfRule>
    <cfRule type="containsText" dxfId="1995" priority="529" operator="containsText" text="Significant barriers to completion">
      <formula>NOT(ISERROR(SEARCH("Significant barriers to completion",Q4)))</formula>
    </cfRule>
  </conditionalFormatting>
  <conditionalFormatting sqref="R4">
    <cfRule type="containsText" dxfId="1994" priority="520" operator="containsText" text="Completed or fully on track">
      <formula>NOT(ISERROR(SEARCH("Completed or fully on track",R4)))</formula>
    </cfRule>
    <cfRule type="containsText" dxfId="1993" priority="521" operator="containsText" text="On track with minor barriers to completion">
      <formula>NOT(ISERROR(SEARCH("On track with minor barriers to completion",R4)))</formula>
    </cfRule>
    <cfRule type="containsText" dxfId="1992" priority="522" operator="containsText" text="Significant barriers to completion">
      <formula>NOT(ISERROR(SEARCH("Significant barriers to completion",R4)))</formula>
    </cfRule>
  </conditionalFormatting>
  <conditionalFormatting sqref="R4">
    <cfRule type="containsText" dxfId="1991" priority="517" operator="containsText" text="Completed or fully on track">
      <formula>NOT(ISERROR(SEARCH("Completed or fully on track",R4)))</formula>
    </cfRule>
    <cfRule type="containsText" dxfId="1990" priority="518" operator="containsText" text="On track with minor barriers to completion">
      <formula>NOT(ISERROR(SEARCH("On track with minor barriers to completion",R4)))</formula>
    </cfRule>
    <cfRule type="containsText" dxfId="1989" priority="519" operator="containsText" text="Significant barriers to completion">
      <formula>NOT(ISERROR(SEARCH("Significant barriers to completion",R4)))</formula>
    </cfRule>
  </conditionalFormatting>
  <conditionalFormatting sqref="R4">
    <cfRule type="containsText" dxfId="1988" priority="516" operator="containsText" text="Issues to overcome/expected to complete">
      <formula>NOT(ISERROR(SEARCH("Issues to overcome/expected to complete",R4)))</formula>
    </cfRule>
  </conditionalFormatting>
  <conditionalFormatting sqref="S4">
    <cfRule type="containsText" dxfId="1987" priority="513" operator="containsText" text="Completed or fully on track">
      <formula>NOT(ISERROR(SEARCH("Completed or fully on track",S4)))</formula>
    </cfRule>
    <cfRule type="containsText" dxfId="1986" priority="514" operator="containsText" text="On track with minor barriers to completion">
      <formula>NOT(ISERROR(SEARCH("On track with minor barriers to completion",S4)))</formula>
    </cfRule>
    <cfRule type="containsText" dxfId="1985" priority="515" operator="containsText" text="Significant barriers to completion">
      <formula>NOT(ISERROR(SEARCH("Significant barriers to completion",S4)))</formula>
    </cfRule>
  </conditionalFormatting>
  <conditionalFormatting sqref="S4">
    <cfRule type="containsText" dxfId="1984" priority="510" operator="containsText" text="Completed or fully on track">
      <formula>NOT(ISERROR(SEARCH("Completed or fully on track",S4)))</formula>
    </cfRule>
    <cfRule type="containsText" dxfId="1983" priority="511" operator="containsText" text="On track with minor barriers to completion">
      <formula>NOT(ISERROR(SEARCH("On track with minor barriers to completion",S4)))</formula>
    </cfRule>
    <cfRule type="containsText" dxfId="1982" priority="512" operator="containsText" text="Significant barriers to completion">
      <formula>NOT(ISERROR(SEARCH("Significant barriers to completion",S4)))</formula>
    </cfRule>
  </conditionalFormatting>
  <conditionalFormatting sqref="S4">
    <cfRule type="containsText" dxfId="1981" priority="509" operator="containsText" text="Issues to overcome/expected to complete">
      <formula>NOT(ISERROR(SEARCH("Issues to overcome/expected to complete",S4)))</formula>
    </cfRule>
  </conditionalFormatting>
  <conditionalFormatting sqref="T4">
    <cfRule type="containsText" dxfId="1980" priority="506" operator="containsText" text="Completed or fully on track">
      <formula>NOT(ISERROR(SEARCH("Completed or fully on track",T4)))</formula>
    </cfRule>
    <cfRule type="containsText" dxfId="1979" priority="507" operator="containsText" text="On track with minor barriers to completion">
      <formula>NOT(ISERROR(SEARCH("On track with minor barriers to completion",T4)))</formula>
    </cfRule>
    <cfRule type="containsText" dxfId="1978" priority="508" operator="containsText" text="Significant barriers to completion">
      <formula>NOT(ISERROR(SEARCH("Significant barriers to completion",T4)))</formula>
    </cfRule>
  </conditionalFormatting>
  <conditionalFormatting sqref="T4">
    <cfRule type="containsText" dxfId="1977" priority="503" operator="containsText" text="Completed or fully on track">
      <formula>NOT(ISERROR(SEARCH("Completed or fully on track",T4)))</formula>
    </cfRule>
    <cfRule type="containsText" dxfId="1976" priority="504" operator="containsText" text="On track with minor barriers to completion">
      <formula>NOT(ISERROR(SEARCH("On track with minor barriers to completion",T4)))</formula>
    </cfRule>
    <cfRule type="containsText" dxfId="1975" priority="505" operator="containsText" text="Significant barriers to completion">
      <formula>NOT(ISERROR(SEARCH("Significant barriers to completion",T4)))</formula>
    </cfRule>
  </conditionalFormatting>
  <conditionalFormatting sqref="T4">
    <cfRule type="containsText" dxfId="1974" priority="502" operator="containsText" text="Issues to overcome/expected to complete">
      <formula>NOT(ISERROR(SEARCH("Issues to overcome/expected to complete",T4)))</formula>
    </cfRule>
  </conditionalFormatting>
  <conditionalFormatting sqref="U4">
    <cfRule type="containsText" dxfId="1973" priority="499" operator="containsText" text="Completed or fully on track">
      <formula>NOT(ISERROR(SEARCH("Completed or fully on track",U4)))</formula>
    </cfRule>
    <cfRule type="containsText" dxfId="1972" priority="500" operator="containsText" text="On track with minor barriers to completion">
      <formula>NOT(ISERROR(SEARCH("On track with minor barriers to completion",U4)))</formula>
    </cfRule>
    <cfRule type="containsText" dxfId="1971" priority="501" operator="containsText" text="Significant barriers to completion">
      <formula>NOT(ISERROR(SEARCH("Significant barriers to completion",U4)))</formula>
    </cfRule>
  </conditionalFormatting>
  <conditionalFormatting sqref="U4">
    <cfRule type="containsText" dxfId="1970" priority="496" operator="containsText" text="Completed or fully on track">
      <formula>NOT(ISERROR(SEARCH("Completed or fully on track",U4)))</formula>
    </cfRule>
    <cfRule type="containsText" dxfId="1969" priority="497" operator="containsText" text="On track with minor barriers to completion">
      <formula>NOT(ISERROR(SEARCH("On track with minor barriers to completion",U4)))</formula>
    </cfRule>
    <cfRule type="containsText" dxfId="1968" priority="498" operator="containsText" text="Significant barriers to completion">
      <formula>NOT(ISERROR(SEARCH("Significant barriers to completion",U4)))</formula>
    </cfRule>
  </conditionalFormatting>
  <conditionalFormatting sqref="U4">
    <cfRule type="containsText" dxfId="1967" priority="495" operator="containsText" text="Issues to overcome/expected to complete">
      <formula>NOT(ISERROR(SEARCH("Issues to overcome/expected to complete",U4)))</formula>
    </cfRule>
  </conditionalFormatting>
  <conditionalFormatting sqref="V4">
    <cfRule type="containsText" dxfId="1966" priority="492" operator="containsText" text="Completed or fully on track">
      <formula>NOT(ISERROR(SEARCH("Completed or fully on track",V4)))</formula>
    </cfRule>
    <cfRule type="containsText" dxfId="1965" priority="493" operator="containsText" text="On track with minor barriers to completion">
      <formula>NOT(ISERROR(SEARCH("On track with minor barriers to completion",V4)))</formula>
    </cfRule>
    <cfRule type="containsText" dxfId="1964" priority="494" operator="containsText" text="Significant barriers to completion">
      <formula>NOT(ISERROR(SEARCH("Significant barriers to completion",V4)))</formula>
    </cfRule>
  </conditionalFormatting>
  <conditionalFormatting sqref="V4">
    <cfRule type="containsText" dxfId="1963" priority="489" operator="containsText" text="Completed or fully on track">
      <formula>NOT(ISERROR(SEARCH("Completed or fully on track",V4)))</formula>
    </cfRule>
    <cfRule type="containsText" dxfId="1962" priority="490" operator="containsText" text="On track with minor barriers to completion">
      <formula>NOT(ISERROR(SEARCH("On track with minor barriers to completion",V4)))</formula>
    </cfRule>
    <cfRule type="containsText" dxfId="1961" priority="491" operator="containsText" text="Significant barriers to completion">
      <formula>NOT(ISERROR(SEARCH("Significant barriers to completion",V4)))</formula>
    </cfRule>
  </conditionalFormatting>
  <conditionalFormatting sqref="V4">
    <cfRule type="containsText" dxfId="1960" priority="488" operator="containsText" text="Issues to overcome/expected to complete">
      <formula>NOT(ISERROR(SEARCH("Issues to overcome/expected to complete",V4)))</formula>
    </cfRule>
  </conditionalFormatting>
  <conditionalFormatting sqref="W4">
    <cfRule type="containsText" dxfId="1959" priority="485" operator="containsText" text="Completed or fully on track">
      <formula>NOT(ISERROR(SEARCH("Completed or fully on track",W4)))</formula>
    </cfRule>
    <cfRule type="containsText" dxfId="1958" priority="486" operator="containsText" text="On track with minor barriers to completion">
      <formula>NOT(ISERROR(SEARCH("On track with minor barriers to completion",W4)))</formula>
    </cfRule>
    <cfRule type="containsText" dxfId="1957" priority="487" operator="containsText" text="Significant barriers to completion">
      <formula>NOT(ISERROR(SEARCH("Significant barriers to completion",W4)))</formula>
    </cfRule>
  </conditionalFormatting>
  <conditionalFormatting sqref="W4">
    <cfRule type="containsText" dxfId="1956" priority="482" operator="containsText" text="Completed or fully on track">
      <formula>NOT(ISERROR(SEARCH("Completed or fully on track",W4)))</formula>
    </cfRule>
    <cfRule type="containsText" dxfId="1955" priority="483" operator="containsText" text="On track with minor barriers to completion">
      <formula>NOT(ISERROR(SEARCH("On track with minor barriers to completion",W4)))</formula>
    </cfRule>
    <cfRule type="containsText" dxfId="1954" priority="484" operator="containsText" text="Significant barriers to completion">
      <formula>NOT(ISERROR(SEARCH("Significant barriers to completion",W4)))</formula>
    </cfRule>
  </conditionalFormatting>
  <conditionalFormatting sqref="W4">
    <cfRule type="containsText" dxfId="1953" priority="481" operator="containsText" text="Issues to overcome/expected to complete">
      <formula>NOT(ISERROR(SEARCH("Issues to overcome/expected to complete",W4)))</formula>
    </cfRule>
  </conditionalFormatting>
  <conditionalFormatting sqref="X4">
    <cfRule type="containsText" dxfId="1952" priority="478" operator="containsText" text="Completed or fully on track">
      <formula>NOT(ISERROR(SEARCH("Completed or fully on track",X4)))</formula>
    </cfRule>
    <cfRule type="containsText" dxfId="1951" priority="479" operator="containsText" text="On track with minor barriers to completion">
      <formula>NOT(ISERROR(SEARCH("On track with minor barriers to completion",X4)))</formula>
    </cfRule>
    <cfRule type="containsText" dxfId="1950" priority="480" operator="containsText" text="Significant barriers to completion">
      <formula>NOT(ISERROR(SEARCH("Significant barriers to completion",X4)))</formula>
    </cfRule>
  </conditionalFormatting>
  <conditionalFormatting sqref="X4">
    <cfRule type="containsText" dxfId="1949" priority="475" operator="containsText" text="Completed or fully on track">
      <formula>NOT(ISERROR(SEARCH("Completed or fully on track",X4)))</formula>
    </cfRule>
    <cfRule type="containsText" dxfId="1948" priority="476" operator="containsText" text="On track with minor barriers to completion">
      <formula>NOT(ISERROR(SEARCH("On track with minor barriers to completion",X4)))</formula>
    </cfRule>
    <cfRule type="containsText" dxfId="1947" priority="477" operator="containsText" text="Significant barriers to completion">
      <formula>NOT(ISERROR(SEARCH("Significant barriers to completion",X4)))</formula>
    </cfRule>
  </conditionalFormatting>
  <conditionalFormatting sqref="X4">
    <cfRule type="containsText" dxfId="1946" priority="474" operator="containsText" text="Issues to overcome/expected to complete">
      <formula>NOT(ISERROR(SEARCH("Issues to overcome/expected to complete",X4)))</formula>
    </cfRule>
  </conditionalFormatting>
  <conditionalFormatting sqref="Y4">
    <cfRule type="containsText" dxfId="1945" priority="471" operator="containsText" text="Completed or fully on track">
      <formula>NOT(ISERROR(SEARCH("Completed or fully on track",Y4)))</formula>
    </cfRule>
    <cfRule type="containsText" dxfId="1944" priority="472" operator="containsText" text="On track with minor barriers to completion">
      <formula>NOT(ISERROR(SEARCH("On track with minor barriers to completion",Y4)))</formula>
    </cfRule>
    <cfRule type="containsText" dxfId="1943" priority="473" operator="containsText" text="Significant barriers to completion">
      <formula>NOT(ISERROR(SEARCH("Significant barriers to completion",Y4)))</formula>
    </cfRule>
  </conditionalFormatting>
  <conditionalFormatting sqref="Y4">
    <cfRule type="containsText" dxfId="1942" priority="468" operator="containsText" text="Completed or fully on track">
      <formula>NOT(ISERROR(SEARCH("Completed or fully on track",Y4)))</formula>
    </cfRule>
    <cfRule type="containsText" dxfId="1941" priority="469" operator="containsText" text="On track with minor barriers to completion">
      <formula>NOT(ISERROR(SEARCH("On track with minor barriers to completion",Y4)))</formula>
    </cfRule>
    <cfRule type="containsText" dxfId="1940" priority="470" operator="containsText" text="Significant barriers to completion">
      <formula>NOT(ISERROR(SEARCH("Significant barriers to completion",Y4)))</formula>
    </cfRule>
  </conditionalFormatting>
  <conditionalFormatting sqref="Y4">
    <cfRule type="containsText" dxfId="1939" priority="467" operator="containsText" text="Issues to overcome/expected to complete">
      <formula>NOT(ISERROR(SEARCH("Issues to overcome/expected to complete",Y4)))</formula>
    </cfRule>
  </conditionalFormatting>
  <conditionalFormatting sqref="Z4">
    <cfRule type="containsText" dxfId="1938" priority="464" operator="containsText" text="Completed or fully on track">
      <formula>NOT(ISERROR(SEARCH("Completed or fully on track",Z4)))</formula>
    </cfRule>
    <cfRule type="containsText" dxfId="1937" priority="465" operator="containsText" text="On track with minor barriers to completion">
      <formula>NOT(ISERROR(SEARCH("On track with minor barriers to completion",Z4)))</formula>
    </cfRule>
    <cfRule type="containsText" dxfId="1936" priority="466" operator="containsText" text="Significant barriers to completion">
      <formula>NOT(ISERROR(SEARCH("Significant barriers to completion",Z4)))</formula>
    </cfRule>
  </conditionalFormatting>
  <conditionalFormatting sqref="Z4">
    <cfRule type="containsText" dxfId="1935" priority="461" operator="containsText" text="Completed or fully on track">
      <formula>NOT(ISERROR(SEARCH("Completed or fully on track",Z4)))</formula>
    </cfRule>
    <cfRule type="containsText" dxfId="1934" priority="462" operator="containsText" text="On track with minor barriers to completion">
      <formula>NOT(ISERROR(SEARCH("On track with minor barriers to completion",Z4)))</formula>
    </cfRule>
    <cfRule type="containsText" dxfId="1933" priority="463" operator="containsText" text="Significant barriers to completion">
      <formula>NOT(ISERROR(SEARCH("Significant barriers to completion",Z4)))</formula>
    </cfRule>
  </conditionalFormatting>
  <conditionalFormatting sqref="Z4">
    <cfRule type="containsText" dxfId="1932" priority="460" operator="containsText" text="Issues to overcome/expected to complete">
      <formula>NOT(ISERROR(SEARCH("Issues to overcome/expected to complete",Z4)))</formula>
    </cfRule>
  </conditionalFormatting>
  <conditionalFormatting sqref="AA4">
    <cfRule type="containsText" dxfId="1931" priority="457" operator="containsText" text="Completed or fully on track">
      <formula>NOT(ISERROR(SEARCH("Completed or fully on track",AA4)))</formula>
    </cfRule>
    <cfRule type="containsText" dxfId="1930" priority="458" operator="containsText" text="On track with minor barriers to completion">
      <formula>NOT(ISERROR(SEARCH("On track with minor barriers to completion",AA4)))</formula>
    </cfRule>
    <cfRule type="containsText" dxfId="1929" priority="459" operator="containsText" text="Significant barriers to completion">
      <formula>NOT(ISERROR(SEARCH("Significant barriers to completion",AA4)))</formula>
    </cfRule>
  </conditionalFormatting>
  <conditionalFormatting sqref="AA4">
    <cfRule type="containsText" dxfId="1928" priority="454" operator="containsText" text="Completed or fully on track">
      <formula>NOT(ISERROR(SEARCH("Completed or fully on track",AA4)))</formula>
    </cfRule>
    <cfRule type="containsText" dxfId="1927" priority="455" operator="containsText" text="On track with minor barriers to completion">
      <formula>NOT(ISERROR(SEARCH("On track with minor barriers to completion",AA4)))</formula>
    </cfRule>
    <cfRule type="containsText" dxfId="1926" priority="456" operator="containsText" text="Significant barriers to completion">
      <formula>NOT(ISERROR(SEARCH("Significant barriers to completion",AA4)))</formula>
    </cfRule>
  </conditionalFormatting>
  <conditionalFormatting sqref="AA4">
    <cfRule type="containsText" dxfId="1925" priority="453" operator="containsText" text="Issues to overcome/expected to complete">
      <formula>NOT(ISERROR(SEARCH("Issues to overcome/expected to complete",AA4)))</formula>
    </cfRule>
  </conditionalFormatting>
  <conditionalFormatting sqref="A4">
    <cfRule type="containsText" dxfId="1924" priority="443" operator="containsText" text="Completed or fully on track">
      <formula>NOT(ISERROR(SEARCH("Completed or fully on track",A4)))</formula>
    </cfRule>
    <cfRule type="containsText" dxfId="1923" priority="444" operator="containsText" text="Issues to overcome/expected to complete">
      <formula>NOT(ISERROR(SEARCH("Issues to overcome/expected to complete",A4)))</formula>
    </cfRule>
    <cfRule type="containsText" dxfId="1922" priority="445" operator="containsText" text="Significant barriers to completion">
      <formula>NOT(ISERROR(SEARCH("Significant barriers to completion",A4)))</formula>
    </cfRule>
  </conditionalFormatting>
  <conditionalFormatting sqref="T4">
    <cfRule type="containsText" dxfId="1921" priority="440" operator="containsText" text="Completed or fully on track">
      <formula>NOT(ISERROR(SEARCH("Completed or fully on track",T4)))</formula>
    </cfRule>
    <cfRule type="containsText" dxfId="1920" priority="441" operator="containsText" text="On track with minor barriers to completion">
      <formula>NOT(ISERROR(SEARCH("On track with minor barriers to completion",T4)))</formula>
    </cfRule>
    <cfRule type="containsText" dxfId="1919" priority="442" operator="containsText" text="Significant barriers to completion">
      <formula>NOT(ISERROR(SEARCH("Significant barriers to completion",T4)))</formula>
    </cfRule>
  </conditionalFormatting>
  <conditionalFormatting sqref="T4">
    <cfRule type="containsText" dxfId="1918" priority="437" operator="containsText" text="Completed or fully on track">
      <formula>NOT(ISERROR(SEARCH("Completed or fully on track",T4)))</formula>
    </cfRule>
    <cfRule type="containsText" dxfId="1917" priority="438" operator="containsText" text="On track with minor barriers to completion">
      <formula>NOT(ISERROR(SEARCH("On track with minor barriers to completion",T4)))</formula>
    </cfRule>
    <cfRule type="containsText" dxfId="1916" priority="439" operator="containsText" text="Significant barriers to completion">
      <formula>NOT(ISERROR(SEARCH("Significant barriers to completion",T4)))</formula>
    </cfRule>
  </conditionalFormatting>
  <conditionalFormatting sqref="T4">
    <cfRule type="containsText" dxfId="1915" priority="436" operator="containsText" text="Issues to overcome/expected to complete">
      <formula>NOT(ISERROR(SEARCH("Issues to overcome/expected to complete",T4)))</formula>
    </cfRule>
  </conditionalFormatting>
  <conditionalFormatting sqref="AB21">
    <cfRule type="containsText" dxfId="1914" priority="418" operator="containsText" text="Completed or fully on track">
      <formula>NOT(ISERROR(SEARCH("Completed or fully on track",AB21)))</formula>
    </cfRule>
    <cfRule type="containsText" dxfId="1913" priority="419" operator="containsText" text="Issues to overcome/expected to complete">
      <formula>NOT(ISERROR(SEARCH("Issues to overcome/expected to complete",AB21)))</formula>
    </cfRule>
    <cfRule type="containsText" dxfId="1912" priority="420" operator="containsText" text="Significant barriers to completion">
      <formula>NOT(ISERROR(SEARCH("Significant barriers to completion",AB21)))</formula>
    </cfRule>
  </conditionalFormatting>
  <conditionalFormatting sqref="B30">
    <cfRule type="containsText" dxfId="1911" priority="408" operator="containsText" text="Issues to overcome/expected to complete">
      <formula>NOT(ISERROR(SEARCH("Issues to overcome/expected to complete",B30)))</formula>
    </cfRule>
  </conditionalFormatting>
  <conditionalFormatting sqref="B30">
    <cfRule type="containsText" dxfId="1910" priority="409" operator="containsText" text="Completed or fully on track">
      <formula>NOT(ISERROR(SEARCH("Completed or fully on track",B30)))</formula>
    </cfRule>
    <cfRule type="containsText" dxfId="1909" priority="410" operator="containsText" text="On track with minor barriers to completion">
      <formula>NOT(ISERROR(SEARCH("On track with minor barriers to completion",B30)))</formula>
    </cfRule>
    <cfRule type="containsText" dxfId="1908" priority="411" operator="containsText" text="Significant barriers to completion">
      <formula>NOT(ISERROR(SEARCH("Significant barriers to completion",B30)))</formula>
    </cfRule>
  </conditionalFormatting>
  <conditionalFormatting sqref="C30">
    <cfRule type="containsText" dxfId="1907" priority="404" operator="containsText" text="Issues to overcome/expected to complete">
      <formula>NOT(ISERROR(SEARCH("Issues to overcome/expected to complete",C30)))</formula>
    </cfRule>
  </conditionalFormatting>
  <conditionalFormatting sqref="C30">
    <cfRule type="containsText" dxfId="1906" priority="405" operator="containsText" text="Completed or fully on track">
      <formula>NOT(ISERROR(SEARCH("Completed or fully on track",C30)))</formula>
    </cfRule>
    <cfRule type="containsText" dxfId="1905" priority="406" operator="containsText" text="On track with minor barriers to completion">
      <formula>NOT(ISERROR(SEARCH("On track with minor barriers to completion",C30)))</formula>
    </cfRule>
    <cfRule type="containsText" dxfId="1904" priority="407" operator="containsText" text="Significant barriers to completion">
      <formula>NOT(ISERROR(SEARCH("Significant barriers to completion",C30)))</formula>
    </cfRule>
  </conditionalFormatting>
  <conditionalFormatting sqref="D30">
    <cfRule type="containsText" dxfId="1903" priority="400" operator="containsText" text="Issues to overcome/expected to complete">
      <formula>NOT(ISERROR(SEARCH("Issues to overcome/expected to complete",D30)))</formula>
    </cfRule>
  </conditionalFormatting>
  <conditionalFormatting sqref="D30">
    <cfRule type="containsText" dxfId="1902" priority="401" operator="containsText" text="Completed or fully on track">
      <formula>NOT(ISERROR(SEARCH("Completed or fully on track",D30)))</formula>
    </cfRule>
    <cfRule type="containsText" dxfId="1901" priority="402" operator="containsText" text="On track with minor barriers to completion">
      <formula>NOT(ISERROR(SEARCH("On track with minor barriers to completion",D30)))</formula>
    </cfRule>
    <cfRule type="containsText" dxfId="1900" priority="403" operator="containsText" text="Significant barriers to completion">
      <formula>NOT(ISERROR(SEARCH("Significant barriers to completion",D30)))</formula>
    </cfRule>
  </conditionalFormatting>
  <conditionalFormatting sqref="E30">
    <cfRule type="containsText" dxfId="1899" priority="396" operator="containsText" text="Issues to overcome/expected to complete">
      <formula>NOT(ISERROR(SEARCH("Issues to overcome/expected to complete",E30)))</formula>
    </cfRule>
  </conditionalFormatting>
  <conditionalFormatting sqref="E30">
    <cfRule type="containsText" dxfId="1898" priority="397" operator="containsText" text="Completed or fully on track">
      <formula>NOT(ISERROR(SEARCH("Completed or fully on track",E30)))</formula>
    </cfRule>
    <cfRule type="containsText" dxfId="1897" priority="398" operator="containsText" text="On track with minor barriers to completion">
      <formula>NOT(ISERROR(SEARCH("On track with minor barriers to completion",E30)))</formula>
    </cfRule>
    <cfRule type="containsText" dxfId="1896" priority="399" operator="containsText" text="Significant barriers to completion">
      <formula>NOT(ISERROR(SEARCH("Significant barriers to completion",E30)))</formula>
    </cfRule>
  </conditionalFormatting>
  <conditionalFormatting sqref="F30">
    <cfRule type="containsText" dxfId="1895" priority="392" operator="containsText" text="Issues to overcome/expected to complete">
      <formula>NOT(ISERROR(SEARCH("Issues to overcome/expected to complete",F30)))</formula>
    </cfRule>
  </conditionalFormatting>
  <conditionalFormatting sqref="F30">
    <cfRule type="containsText" dxfId="1894" priority="393" operator="containsText" text="Completed or fully on track">
      <formula>NOT(ISERROR(SEARCH("Completed or fully on track",F30)))</formula>
    </cfRule>
    <cfRule type="containsText" dxfId="1893" priority="394" operator="containsText" text="On track with minor barriers to completion">
      <formula>NOT(ISERROR(SEARCH("On track with minor barriers to completion",F30)))</formula>
    </cfRule>
    <cfRule type="containsText" dxfId="1892" priority="395" operator="containsText" text="Significant barriers to completion">
      <formula>NOT(ISERROR(SEARCH("Significant barriers to completion",F30)))</formula>
    </cfRule>
  </conditionalFormatting>
  <conditionalFormatting sqref="G30">
    <cfRule type="containsText" dxfId="1891" priority="388" operator="containsText" text="Issues to overcome/expected to complete">
      <formula>NOT(ISERROR(SEARCH("Issues to overcome/expected to complete",G30)))</formula>
    </cfRule>
  </conditionalFormatting>
  <conditionalFormatting sqref="G30">
    <cfRule type="containsText" dxfId="1890" priority="389" operator="containsText" text="Completed or fully on track">
      <formula>NOT(ISERROR(SEARCH("Completed or fully on track",G30)))</formula>
    </cfRule>
    <cfRule type="containsText" dxfId="1889" priority="390" operator="containsText" text="On track with minor barriers to completion">
      <formula>NOT(ISERROR(SEARCH("On track with minor barriers to completion",G30)))</formula>
    </cfRule>
    <cfRule type="containsText" dxfId="1888" priority="391" operator="containsText" text="Significant barriers to completion">
      <formula>NOT(ISERROR(SEARCH("Significant barriers to completion",G30)))</formula>
    </cfRule>
  </conditionalFormatting>
  <conditionalFormatting sqref="H30">
    <cfRule type="containsText" dxfId="1887" priority="384" operator="containsText" text="Issues to overcome/expected to complete">
      <formula>NOT(ISERROR(SEARCH("Issues to overcome/expected to complete",H30)))</formula>
    </cfRule>
  </conditionalFormatting>
  <conditionalFormatting sqref="H30">
    <cfRule type="containsText" dxfId="1886" priority="385" operator="containsText" text="Completed or fully on track">
      <formula>NOT(ISERROR(SEARCH("Completed or fully on track",H30)))</formula>
    </cfRule>
    <cfRule type="containsText" dxfId="1885" priority="386" operator="containsText" text="On track with minor barriers to completion">
      <formula>NOT(ISERROR(SEARCH("On track with minor barriers to completion",H30)))</formula>
    </cfRule>
    <cfRule type="containsText" dxfId="1884" priority="387" operator="containsText" text="Significant barriers to completion">
      <formula>NOT(ISERROR(SEARCH("Significant barriers to completion",H30)))</formula>
    </cfRule>
  </conditionalFormatting>
  <conditionalFormatting sqref="I30">
    <cfRule type="containsText" dxfId="1883" priority="380" operator="containsText" text="Issues to overcome/expected to complete">
      <formula>NOT(ISERROR(SEARCH("Issues to overcome/expected to complete",I30)))</formula>
    </cfRule>
  </conditionalFormatting>
  <conditionalFormatting sqref="I30">
    <cfRule type="containsText" dxfId="1882" priority="381" operator="containsText" text="Completed or fully on track">
      <formula>NOT(ISERROR(SEARCH("Completed or fully on track",I30)))</formula>
    </cfRule>
    <cfRule type="containsText" dxfId="1881" priority="382" operator="containsText" text="On track with minor barriers to completion">
      <formula>NOT(ISERROR(SEARCH("On track with minor barriers to completion",I30)))</formula>
    </cfRule>
    <cfRule type="containsText" dxfId="1880" priority="383" operator="containsText" text="Significant barriers to completion">
      <formula>NOT(ISERROR(SEARCH("Significant barriers to completion",I30)))</formula>
    </cfRule>
  </conditionalFormatting>
  <conditionalFormatting sqref="J30">
    <cfRule type="containsText" dxfId="1879" priority="376" operator="containsText" text="Issues to overcome/expected to complete">
      <formula>NOT(ISERROR(SEARCH("Issues to overcome/expected to complete",J30)))</formula>
    </cfRule>
  </conditionalFormatting>
  <conditionalFormatting sqref="J30">
    <cfRule type="containsText" dxfId="1878" priority="377" operator="containsText" text="Completed or fully on track">
      <formula>NOT(ISERROR(SEARCH("Completed or fully on track",J30)))</formula>
    </cfRule>
    <cfRule type="containsText" dxfId="1877" priority="378" operator="containsText" text="On track with minor barriers to completion">
      <formula>NOT(ISERROR(SEARCH("On track with minor barriers to completion",J30)))</formula>
    </cfRule>
    <cfRule type="containsText" dxfId="1876" priority="379" operator="containsText" text="Significant barriers to completion">
      <formula>NOT(ISERROR(SEARCH("Significant barriers to completion",J30)))</formula>
    </cfRule>
  </conditionalFormatting>
  <conditionalFormatting sqref="K30">
    <cfRule type="containsText" dxfId="1875" priority="372" operator="containsText" text="Issues to overcome/expected to complete">
      <formula>NOT(ISERROR(SEARCH("Issues to overcome/expected to complete",K30)))</formula>
    </cfRule>
  </conditionalFormatting>
  <conditionalFormatting sqref="K30">
    <cfRule type="containsText" dxfId="1874" priority="373" operator="containsText" text="Completed or fully on track">
      <formula>NOT(ISERROR(SEARCH("Completed or fully on track",K30)))</formula>
    </cfRule>
    <cfRule type="containsText" dxfId="1873" priority="374" operator="containsText" text="On track with minor barriers to completion">
      <formula>NOT(ISERROR(SEARCH("On track with minor barriers to completion",K30)))</formula>
    </cfRule>
    <cfRule type="containsText" dxfId="1872" priority="375" operator="containsText" text="Significant barriers to completion">
      <formula>NOT(ISERROR(SEARCH("Significant barriers to completion",K30)))</formula>
    </cfRule>
  </conditionalFormatting>
  <conditionalFormatting sqref="L30">
    <cfRule type="containsText" dxfId="1871" priority="368" operator="containsText" text="Issues to overcome/expected to complete">
      <formula>NOT(ISERROR(SEARCH("Issues to overcome/expected to complete",L30)))</formula>
    </cfRule>
  </conditionalFormatting>
  <conditionalFormatting sqref="L30">
    <cfRule type="containsText" dxfId="1870" priority="369" operator="containsText" text="Completed or fully on track">
      <formula>NOT(ISERROR(SEARCH("Completed or fully on track",L30)))</formula>
    </cfRule>
    <cfRule type="containsText" dxfId="1869" priority="370" operator="containsText" text="On track with minor barriers to completion">
      <formula>NOT(ISERROR(SEARCH("On track with minor barriers to completion",L30)))</formula>
    </cfRule>
    <cfRule type="containsText" dxfId="1868" priority="371" operator="containsText" text="Significant barriers to completion">
      <formula>NOT(ISERROR(SEARCH("Significant barriers to completion",L30)))</formula>
    </cfRule>
  </conditionalFormatting>
  <conditionalFormatting sqref="M30">
    <cfRule type="containsText" dxfId="1867" priority="364" operator="containsText" text="Issues to overcome/expected to complete">
      <formula>NOT(ISERROR(SEARCH("Issues to overcome/expected to complete",M30)))</formula>
    </cfRule>
  </conditionalFormatting>
  <conditionalFormatting sqref="M30">
    <cfRule type="containsText" dxfId="1866" priority="365" operator="containsText" text="Completed or fully on track">
      <formula>NOT(ISERROR(SEARCH("Completed or fully on track",M30)))</formula>
    </cfRule>
    <cfRule type="containsText" dxfId="1865" priority="366" operator="containsText" text="On track with minor barriers to completion">
      <formula>NOT(ISERROR(SEARCH("On track with minor barriers to completion",M30)))</formula>
    </cfRule>
    <cfRule type="containsText" dxfId="1864" priority="367" operator="containsText" text="Significant barriers to completion">
      <formula>NOT(ISERROR(SEARCH("Significant barriers to completion",M30)))</formula>
    </cfRule>
  </conditionalFormatting>
  <conditionalFormatting sqref="N30">
    <cfRule type="containsText" dxfId="1863" priority="360" operator="containsText" text="Issues to overcome/expected to complete">
      <formula>NOT(ISERROR(SEARCH("Issues to overcome/expected to complete",N30)))</formula>
    </cfRule>
  </conditionalFormatting>
  <conditionalFormatting sqref="N30">
    <cfRule type="containsText" dxfId="1862" priority="361" operator="containsText" text="Completed or fully on track">
      <formula>NOT(ISERROR(SEARCH("Completed or fully on track",N30)))</formula>
    </cfRule>
    <cfRule type="containsText" dxfId="1861" priority="362" operator="containsText" text="On track with minor barriers to completion">
      <formula>NOT(ISERROR(SEARCH("On track with minor barriers to completion",N30)))</formula>
    </cfRule>
    <cfRule type="containsText" dxfId="1860" priority="363" operator="containsText" text="Significant barriers to completion">
      <formula>NOT(ISERROR(SEARCH("Significant barriers to completion",N30)))</formula>
    </cfRule>
  </conditionalFormatting>
  <conditionalFormatting sqref="P30">
    <cfRule type="containsText" dxfId="1859" priority="356" operator="containsText" text="Issues to overcome/expected to complete">
      <formula>NOT(ISERROR(SEARCH("Issues to overcome/expected to complete",P30)))</formula>
    </cfRule>
  </conditionalFormatting>
  <conditionalFormatting sqref="P30">
    <cfRule type="containsText" dxfId="1858" priority="357" operator="containsText" text="Completed or fully on track">
      <formula>NOT(ISERROR(SEARCH("Completed or fully on track",P30)))</formula>
    </cfRule>
    <cfRule type="containsText" dxfId="1857" priority="358" operator="containsText" text="On track with minor barriers to completion">
      <formula>NOT(ISERROR(SEARCH("On track with minor barriers to completion",P30)))</formula>
    </cfRule>
    <cfRule type="containsText" dxfId="1856" priority="359" operator="containsText" text="Significant barriers to completion">
      <formula>NOT(ISERROR(SEARCH("Significant barriers to completion",P30)))</formula>
    </cfRule>
  </conditionalFormatting>
  <conditionalFormatting sqref="Q30">
    <cfRule type="containsText" dxfId="1855" priority="352" operator="containsText" text="Issues to overcome/expected to complete">
      <formula>NOT(ISERROR(SEARCH("Issues to overcome/expected to complete",Q30)))</formula>
    </cfRule>
  </conditionalFormatting>
  <conditionalFormatting sqref="Q30">
    <cfRule type="containsText" dxfId="1854" priority="353" operator="containsText" text="Completed or fully on track">
      <formula>NOT(ISERROR(SEARCH("Completed or fully on track",Q30)))</formula>
    </cfRule>
    <cfRule type="containsText" dxfId="1853" priority="354" operator="containsText" text="On track with minor barriers to completion">
      <formula>NOT(ISERROR(SEARCH("On track with minor barriers to completion",Q30)))</formula>
    </cfRule>
    <cfRule type="containsText" dxfId="1852" priority="355" operator="containsText" text="Significant barriers to completion">
      <formula>NOT(ISERROR(SEARCH("Significant barriers to completion",Q30)))</formula>
    </cfRule>
  </conditionalFormatting>
  <conditionalFormatting sqref="R30">
    <cfRule type="containsText" dxfId="1851" priority="348" operator="containsText" text="Issues to overcome/expected to complete">
      <formula>NOT(ISERROR(SEARCH("Issues to overcome/expected to complete",R30)))</formula>
    </cfRule>
  </conditionalFormatting>
  <conditionalFormatting sqref="R30">
    <cfRule type="containsText" dxfId="1850" priority="349" operator="containsText" text="Completed or fully on track">
      <formula>NOT(ISERROR(SEARCH("Completed or fully on track",R30)))</formula>
    </cfRule>
    <cfRule type="containsText" dxfId="1849" priority="350" operator="containsText" text="On track with minor barriers to completion">
      <formula>NOT(ISERROR(SEARCH("On track with minor barriers to completion",R30)))</formula>
    </cfRule>
    <cfRule type="containsText" dxfId="1848" priority="351" operator="containsText" text="Significant barriers to completion">
      <formula>NOT(ISERROR(SEARCH("Significant barriers to completion",R30)))</formula>
    </cfRule>
  </conditionalFormatting>
  <conditionalFormatting sqref="S30">
    <cfRule type="containsText" dxfId="1847" priority="344" operator="containsText" text="Issues to overcome/expected to complete">
      <formula>NOT(ISERROR(SEARCH("Issues to overcome/expected to complete",S30)))</formula>
    </cfRule>
  </conditionalFormatting>
  <conditionalFormatting sqref="S30">
    <cfRule type="containsText" dxfId="1846" priority="345" operator="containsText" text="Completed or fully on track">
      <formula>NOT(ISERROR(SEARCH("Completed or fully on track",S30)))</formula>
    </cfRule>
    <cfRule type="containsText" dxfId="1845" priority="346" operator="containsText" text="On track with minor barriers to completion">
      <formula>NOT(ISERROR(SEARCH("On track with minor barriers to completion",S30)))</formula>
    </cfRule>
    <cfRule type="containsText" dxfId="1844" priority="347" operator="containsText" text="Significant barriers to completion">
      <formula>NOT(ISERROR(SEARCH("Significant barriers to completion",S30)))</formula>
    </cfRule>
  </conditionalFormatting>
  <conditionalFormatting sqref="T30">
    <cfRule type="containsText" dxfId="1843" priority="340" operator="containsText" text="Issues to overcome/expected to complete">
      <formula>NOT(ISERROR(SEARCH("Issues to overcome/expected to complete",T30)))</formula>
    </cfRule>
  </conditionalFormatting>
  <conditionalFormatting sqref="T30">
    <cfRule type="containsText" dxfId="1842" priority="341" operator="containsText" text="Completed or fully on track">
      <formula>NOT(ISERROR(SEARCH("Completed or fully on track",T30)))</formula>
    </cfRule>
    <cfRule type="containsText" dxfId="1841" priority="342" operator="containsText" text="On track with minor barriers to completion">
      <formula>NOT(ISERROR(SEARCH("On track with minor barriers to completion",T30)))</formula>
    </cfRule>
    <cfRule type="containsText" dxfId="1840" priority="343" operator="containsText" text="Significant barriers to completion">
      <formula>NOT(ISERROR(SEARCH("Significant barriers to completion",T30)))</formula>
    </cfRule>
  </conditionalFormatting>
  <conditionalFormatting sqref="U30">
    <cfRule type="containsText" dxfId="1839" priority="336" operator="containsText" text="Issues to overcome/expected to complete">
      <formula>NOT(ISERROR(SEARCH("Issues to overcome/expected to complete",U30)))</formula>
    </cfRule>
  </conditionalFormatting>
  <conditionalFormatting sqref="U30">
    <cfRule type="containsText" dxfId="1838" priority="337" operator="containsText" text="Completed or fully on track">
      <formula>NOT(ISERROR(SEARCH("Completed or fully on track",U30)))</formula>
    </cfRule>
    <cfRule type="containsText" dxfId="1837" priority="338" operator="containsText" text="On track with minor barriers to completion">
      <formula>NOT(ISERROR(SEARCH("On track with minor barriers to completion",U30)))</formula>
    </cfRule>
    <cfRule type="containsText" dxfId="1836" priority="339" operator="containsText" text="Significant barriers to completion">
      <formula>NOT(ISERROR(SEARCH("Significant barriers to completion",U30)))</formula>
    </cfRule>
  </conditionalFormatting>
  <conditionalFormatting sqref="V30">
    <cfRule type="containsText" dxfId="1835" priority="332" operator="containsText" text="Issues to overcome/expected to complete">
      <formula>NOT(ISERROR(SEARCH("Issues to overcome/expected to complete",V30)))</formula>
    </cfRule>
  </conditionalFormatting>
  <conditionalFormatting sqref="V30">
    <cfRule type="containsText" dxfId="1834" priority="333" operator="containsText" text="Completed or fully on track">
      <formula>NOT(ISERROR(SEARCH("Completed or fully on track",V30)))</formula>
    </cfRule>
    <cfRule type="containsText" dxfId="1833" priority="334" operator="containsText" text="On track with minor barriers to completion">
      <formula>NOT(ISERROR(SEARCH("On track with minor barriers to completion",V30)))</formula>
    </cfRule>
    <cfRule type="containsText" dxfId="1832" priority="335" operator="containsText" text="Significant barriers to completion">
      <formula>NOT(ISERROR(SEARCH("Significant barriers to completion",V30)))</formula>
    </cfRule>
  </conditionalFormatting>
  <conditionalFormatting sqref="W30">
    <cfRule type="containsText" dxfId="1831" priority="328" operator="containsText" text="Issues to overcome/expected to complete">
      <formula>NOT(ISERROR(SEARCH("Issues to overcome/expected to complete",W30)))</formula>
    </cfRule>
  </conditionalFormatting>
  <conditionalFormatting sqref="W30">
    <cfRule type="containsText" dxfId="1830" priority="329" operator="containsText" text="Completed or fully on track">
      <formula>NOT(ISERROR(SEARCH("Completed or fully on track",W30)))</formula>
    </cfRule>
    <cfRule type="containsText" dxfId="1829" priority="330" operator="containsText" text="On track with minor barriers to completion">
      <formula>NOT(ISERROR(SEARCH("On track with minor barriers to completion",W30)))</formula>
    </cfRule>
    <cfRule type="containsText" dxfId="1828" priority="331" operator="containsText" text="Significant barriers to completion">
      <formula>NOT(ISERROR(SEARCH("Significant barriers to completion",W30)))</formula>
    </cfRule>
  </conditionalFormatting>
  <conditionalFormatting sqref="X30">
    <cfRule type="containsText" dxfId="1827" priority="324" operator="containsText" text="Issues to overcome/expected to complete">
      <formula>NOT(ISERROR(SEARCH("Issues to overcome/expected to complete",X30)))</formula>
    </cfRule>
  </conditionalFormatting>
  <conditionalFormatting sqref="X30">
    <cfRule type="containsText" dxfId="1826" priority="325" operator="containsText" text="Completed or fully on track">
      <formula>NOT(ISERROR(SEARCH("Completed or fully on track",X30)))</formula>
    </cfRule>
    <cfRule type="containsText" dxfId="1825" priority="326" operator="containsText" text="On track with minor barriers to completion">
      <formula>NOT(ISERROR(SEARCH("On track with minor barriers to completion",X30)))</formula>
    </cfRule>
    <cfRule type="containsText" dxfId="1824" priority="327" operator="containsText" text="Significant barriers to completion">
      <formula>NOT(ISERROR(SEARCH("Significant barriers to completion",X30)))</formula>
    </cfRule>
  </conditionalFormatting>
  <conditionalFormatting sqref="Y30">
    <cfRule type="containsText" dxfId="1823" priority="320" operator="containsText" text="Issues to overcome/expected to complete">
      <formula>NOT(ISERROR(SEARCH("Issues to overcome/expected to complete",Y30)))</formula>
    </cfRule>
  </conditionalFormatting>
  <conditionalFormatting sqref="Y30">
    <cfRule type="containsText" dxfId="1822" priority="321" operator="containsText" text="Completed or fully on track">
      <formula>NOT(ISERROR(SEARCH("Completed or fully on track",Y30)))</formula>
    </cfRule>
    <cfRule type="containsText" dxfId="1821" priority="322" operator="containsText" text="On track with minor barriers to completion">
      <formula>NOT(ISERROR(SEARCH("On track with minor barriers to completion",Y30)))</formula>
    </cfRule>
    <cfRule type="containsText" dxfId="1820" priority="323" operator="containsText" text="Significant barriers to completion">
      <formula>NOT(ISERROR(SEARCH("Significant barriers to completion",Y30)))</formula>
    </cfRule>
  </conditionalFormatting>
  <conditionalFormatting sqref="Z30">
    <cfRule type="containsText" dxfId="1819" priority="316" operator="containsText" text="Issues to overcome/expected to complete">
      <formula>NOT(ISERROR(SEARCH("Issues to overcome/expected to complete",Z30)))</formula>
    </cfRule>
  </conditionalFormatting>
  <conditionalFormatting sqref="Z30">
    <cfRule type="containsText" dxfId="1818" priority="317" operator="containsText" text="Completed or fully on track">
      <formula>NOT(ISERROR(SEARCH("Completed or fully on track",Z30)))</formula>
    </cfRule>
    <cfRule type="containsText" dxfId="1817" priority="318" operator="containsText" text="On track with minor barriers to completion">
      <formula>NOT(ISERROR(SEARCH("On track with minor barriers to completion",Z30)))</formula>
    </cfRule>
    <cfRule type="containsText" dxfId="1816" priority="319" operator="containsText" text="Significant barriers to completion">
      <formula>NOT(ISERROR(SEARCH("Significant barriers to completion",Z30)))</formula>
    </cfRule>
  </conditionalFormatting>
  <conditionalFormatting sqref="AA30">
    <cfRule type="containsText" dxfId="1815" priority="312" operator="containsText" text="Issues to overcome/expected to complete">
      <formula>NOT(ISERROR(SEARCH("Issues to overcome/expected to complete",AA30)))</formula>
    </cfRule>
  </conditionalFormatting>
  <conditionalFormatting sqref="AA30">
    <cfRule type="containsText" dxfId="1814" priority="313" operator="containsText" text="Completed or fully on track">
      <formula>NOT(ISERROR(SEARCH("Completed or fully on track",AA30)))</formula>
    </cfRule>
    <cfRule type="containsText" dxfId="1813" priority="314" operator="containsText" text="On track with minor barriers to completion">
      <formula>NOT(ISERROR(SEARCH("On track with minor barriers to completion",AA30)))</formula>
    </cfRule>
    <cfRule type="containsText" dxfId="1812" priority="315" operator="containsText" text="Significant barriers to completion">
      <formula>NOT(ISERROR(SEARCH("Significant barriers to completion",AA30)))</formula>
    </cfRule>
  </conditionalFormatting>
  <conditionalFormatting sqref="Z8:Z9">
    <cfRule type="containsText" dxfId="1811" priority="141" operator="containsText" text="Completed or fully on track">
      <formula>NOT(ISERROR(SEARCH("Completed or fully on track",Z8)))</formula>
    </cfRule>
    <cfRule type="containsText" dxfId="1810" priority="142" operator="containsText" text="On track with minor barriers to completion">
      <formula>NOT(ISERROR(SEARCH("On track with minor barriers to completion",Z8)))</formula>
    </cfRule>
    <cfRule type="containsText" dxfId="1809" priority="143" operator="containsText" text="Significant barriers to completion">
      <formula>NOT(ISERROR(SEARCH("Significant barriers to completion",Z8)))</formula>
    </cfRule>
  </conditionalFormatting>
  <conditionalFormatting sqref="AA8:AA9">
    <cfRule type="containsText" dxfId="1808" priority="130" operator="containsText" text="Issues to overcome/expected to complete">
      <formula>NOT(ISERROR(SEARCH("Issues to overcome/expected to complete",AA8)))</formula>
    </cfRule>
  </conditionalFormatting>
  <conditionalFormatting sqref="AA8:AA9">
    <cfRule type="containsText" dxfId="1807" priority="134" operator="containsText" text="Completed or fully on track">
      <formula>NOT(ISERROR(SEARCH("Completed or fully on track",AA8)))</formula>
    </cfRule>
    <cfRule type="containsText" dxfId="1806" priority="135" operator="containsText" text="On track with minor barriers to completion">
      <formula>NOT(ISERROR(SEARCH("On track with minor barriers to completion",AA8)))</formula>
    </cfRule>
    <cfRule type="containsText" dxfId="1805" priority="136" operator="containsText" text="Significant barriers to completion">
      <formula>NOT(ISERROR(SEARCH("Significant barriers to completion",AA8)))</formula>
    </cfRule>
  </conditionalFormatting>
  <conditionalFormatting sqref="AA8:AA9">
    <cfRule type="containsText" dxfId="1804" priority="131" operator="containsText" text="Completed or fully on track">
      <formula>NOT(ISERROR(SEARCH("Completed or fully on track",AA8)))</formula>
    </cfRule>
    <cfRule type="containsText" dxfId="1803" priority="132" operator="containsText" text="On track with minor barriers to completion">
      <formula>NOT(ISERROR(SEARCH("On track with minor barriers to completion",AA8)))</formula>
    </cfRule>
    <cfRule type="containsText" dxfId="1802" priority="133" operator="containsText" text="Significant barriers to completion">
      <formula>NOT(ISERROR(SEARCH("Significant barriers to completion",AA8)))</formula>
    </cfRule>
  </conditionalFormatting>
  <conditionalFormatting sqref="B8:B9">
    <cfRule type="containsText" dxfId="1801" priority="302" operator="containsText" text="Completed or fully on track">
      <formula>NOT(ISERROR(SEARCH("Completed or fully on track",B8)))</formula>
    </cfRule>
    <cfRule type="containsText" dxfId="1800" priority="303" operator="containsText" text="On track with minor barriers to completion">
      <formula>NOT(ISERROR(SEARCH("On track with minor barriers to completion",B8)))</formula>
    </cfRule>
    <cfRule type="containsText" dxfId="1799" priority="304" operator="containsText" text="Significant barriers to completion">
      <formula>NOT(ISERROR(SEARCH("Significant barriers to completion",B8)))</formula>
    </cfRule>
  </conditionalFormatting>
  <conditionalFormatting sqref="B8:B9">
    <cfRule type="containsText" dxfId="1798" priority="299" operator="containsText" text="Completed or fully on track">
      <formula>NOT(ISERROR(SEARCH("Completed or fully on track",B8)))</formula>
    </cfRule>
    <cfRule type="containsText" dxfId="1797" priority="300" operator="containsText" text="On track with minor barriers to completion">
      <formula>NOT(ISERROR(SEARCH("On track with minor barriers to completion",B8)))</formula>
    </cfRule>
    <cfRule type="containsText" dxfId="1796" priority="301" operator="containsText" text="Significant barriers to completion">
      <formula>NOT(ISERROR(SEARCH("Significant barriers to completion",B8)))</formula>
    </cfRule>
  </conditionalFormatting>
  <conditionalFormatting sqref="B8:B9">
    <cfRule type="containsText" dxfId="1795" priority="298" operator="containsText" text="Issues to overcome/expected to complete">
      <formula>NOT(ISERROR(SEARCH("Issues to overcome/expected to complete",B8)))</formula>
    </cfRule>
  </conditionalFormatting>
  <conditionalFormatting sqref="C8:C9">
    <cfRule type="containsText" dxfId="1794" priority="295" operator="containsText" text="Completed or fully on track">
      <formula>NOT(ISERROR(SEARCH("Completed or fully on track",C8)))</formula>
    </cfRule>
    <cfRule type="containsText" dxfId="1793" priority="296" operator="containsText" text="On track with minor barriers to completion">
      <formula>NOT(ISERROR(SEARCH("On track with minor barriers to completion",C8)))</formula>
    </cfRule>
    <cfRule type="containsText" dxfId="1792" priority="297" operator="containsText" text="Significant barriers to completion">
      <formula>NOT(ISERROR(SEARCH("Significant barriers to completion",C8)))</formula>
    </cfRule>
  </conditionalFormatting>
  <conditionalFormatting sqref="C8:C9">
    <cfRule type="containsText" dxfId="1791" priority="292" operator="containsText" text="Completed or fully on track">
      <formula>NOT(ISERROR(SEARCH("Completed or fully on track",C8)))</formula>
    </cfRule>
    <cfRule type="containsText" dxfId="1790" priority="293" operator="containsText" text="On track with minor barriers to completion">
      <formula>NOT(ISERROR(SEARCH("On track with minor barriers to completion",C8)))</formula>
    </cfRule>
    <cfRule type="containsText" dxfId="1789" priority="294" operator="containsText" text="Significant barriers to completion">
      <formula>NOT(ISERROR(SEARCH("Significant barriers to completion",C8)))</formula>
    </cfRule>
  </conditionalFormatting>
  <conditionalFormatting sqref="C8:C9">
    <cfRule type="containsText" dxfId="1788" priority="291" operator="containsText" text="Issues to overcome/expected to complete">
      <formula>NOT(ISERROR(SEARCH("Issues to overcome/expected to complete",C8)))</formula>
    </cfRule>
  </conditionalFormatting>
  <conditionalFormatting sqref="D8:D9">
    <cfRule type="containsText" dxfId="1787" priority="288" operator="containsText" text="Completed or fully on track">
      <formula>NOT(ISERROR(SEARCH("Completed or fully on track",D8)))</formula>
    </cfRule>
    <cfRule type="containsText" dxfId="1786" priority="289" operator="containsText" text="On track with minor barriers to completion">
      <formula>NOT(ISERROR(SEARCH("On track with minor barriers to completion",D8)))</formula>
    </cfRule>
    <cfRule type="containsText" dxfId="1785" priority="290" operator="containsText" text="Significant barriers to completion">
      <formula>NOT(ISERROR(SEARCH("Significant barriers to completion",D8)))</formula>
    </cfRule>
  </conditionalFormatting>
  <conditionalFormatting sqref="D8:D9">
    <cfRule type="containsText" dxfId="1784" priority="285" operator="containsText" text="Completed or fully on track">
      <formula>NOT(ISERROR(SEARCH("Completed or fully on track",D8)))</formula>
    </cfRule>
    <cfRule type="containsText" dxfId="1783" priority="286" operator="containsText" text="On track with minor barriers to completion">
      <formula>NOT(ISERROR(SEARCH("On track with minor barriers to completion",D8)))</formula>
    </cfRule>
    <cfRule type="containsText" dxfId="1782" priority="287" operator="containsText" text="Significant barriers to completion">
      <formula>NOT(ISERROR(SEARCH("Significant barriers to completion",D8)))</formula>
    </cfRule>
  </conditionalFormatting>
  <conditionalFormatting sqref="D8:D9">
    <cfRule type="containsText" dxfId="1781" priority="284" operator="containsText" text="Issues to overcome/expected to complete">
      <formula>NOT(ISERROR(SEARCH("Issues to overcome/expected to complete",D8)))</formula>
    </cfRule>
  </conditionalFormatting>
  <conditionalFormatting sqref="E8:E9">
    <cfRule type="containsText" dxfId="1780" priority="281" operator="containsText" text="Completed or fully on track">
      <formula>NOT(ISERROR(SEARCH("Completed or fully on track",E8)))</formula>
    </cfRule>
    <cfRule type="containsText" dxfId="1779" priority="282" operator="containsText" text="On track with minor barriers to completion">
      <formula>NOT(ISERROR(SEARCH("On track with minor barriers to completion",E8)))</formula>
    </cfRule>
    <cfRule type="containsText" dxfId="1778" priority="283" operator="containsText" text="Significant barriers to completion">
      <formula>NOT(ISERROR(SEARCH("Significant barriers to completion",E8)))</formula>
    </cfRule>
  </conditionalFormatting>
  <conditionalFormatting sqref="E8:E9">
    <cfRule type="containsText" dxfId="1777" priority="278" operator="containsText" text="Completed or fully on track">
      <formula>NOT(ISERROR(SEARCH("Completed or fully on track",E8)))</formula>
    </cfRule>
    <cfRule type="containsText" dxfId="1776" priority="279" operator="containsText" text="On track with minor barriers to completion">
      <formula>NOT(ISERROR(SEARCH("On track with minor barriers to completion",E8)))</formula>
    </cfRule>
    <cfRule type="containsText" dxfId="1775" priority="280" operator="containsText" text="Significant barriers to completion">
      <formula>NOT(ISERROR(SEARCH("Significant barriers to completion",E8)))</formula>
    </cfRule>
  </conditionalFormatting>
  <conditionalFormatting sqref="E8:E9">
    <cfRule type="containsText" dxfId="1774" priority="277" operator="containsText" text="Issues to overcome/expected to complete">
      <formula>NOT(ISERROR(SEARCH("Issues to overcome/expected to complete",E8)))</formula>
    </cfRule>
  </conditionalFormatting>
  <conditionalFormatting sqref="M8:M9">
    <cfRule type="containsText" dxfId="1773" priority="225" operator="containsText" text="Completed or fully on track">
      <formula>NOT(ISERROR(SEARCH("Completed or fully on track",M8)))</formula>
    </cfRule>
    <cfRule type="containsText" dxfId="1772" priority="226" operator="containsText" text="On track with minor barriers to completion">
      <formula>NOT(ISERROR(SEARCH("On track with minor barriers to completion",M8)))</formula>
    </cfRule>
    <cfRule type="containsText" dxfId="1771" priority="227" operator="containsText" text="Significant barriers to completion">
      <formula>NOT(ISERROR(SEARCH("Significant barriers to completion",M8)))</formula>
    </cfRule>
  </conditionalFormatting>
  <conditionalFormatting sqref="M8:M9">
    <cfRule type="containsText" dxfId="1770" priority="222" operator="containsText" text="Completed or fully on track">
      <formula>NOT(ISERROR(SEARCH("Completed or fully on track",M8)))</formula>
    </cfRule>
    <cfRule type="containsText" dxfId="1769" priority="223" operator="containsText" text="On track with minor barriers to completion">
      <formula>NOT(ISERROR(SEARCH("On track with minor barriers to completion",M8)))</formula>
    </cfRule>
    <cfRule type="containsText" dxfId="1768" priority="224" operator="containsText" text="Significant barriers to completion">
      <formula>NOT(ISERROR(SEARCH("Significant barriers to completion",M8)))</formula>
    </cfRule>
  </conditionalFormatting>
  <conditionalFormatting sqref="M8:M9">
    <cfRule type="containsText" dxfId="1767" priority="221" operator="containsText" text="Issues to overcome/expected to complete">
      <formula>NOT(ISERROR(SEARCH("Issues to overcome/expected to complete",M8)))</formula>
    </cfRule>
  </conditionalFormatting>
  <conditionalFormatting sqref="F8:F9">
    <cfRule type="containsText" dxfId="1766" priority="274" operator="containsText" text="Completed or fully on track">
      <formula>NOT(ISERROR(SEARCH("Completed or fully on track",F8)))</formula>
    </cfRule>
    <cfRule type="containsText" dxfId="1765" priority="275" operator="containsText" text="On track with minor barriers to completion">
      <formula>NOT(ISERROR(SEARCH("On track with minor barriers to completion",F8)))</formula>
    </cfRule>
    <cfRule type="containsText" dxfId="1764" priority="276" operator="containsText" text="Significant barriers to completion">
      <formula>NOT(ISERROR(SEARCH("Significant barriers to completion",F8)))</formula>
    </cfRule>
  </conditionalFormatting>
  <conditionalFormatting sqref="F8:F9">
    <cfRule type="containsText" dxfId="1763" priority="271" operator="containsText" text="Completed or fully on track">
      <formula>NOT(ISERROR(SEARCH("Completed or fully on track",F8)))</formula>
    </cfRule>
    <cfRule type="containsText" dxfId="1762" priority="272" operator="containsText" text="On track with minor barriers to completion">
      <formula>NOT(ISERROR(SEARCH("On track with minor barriers to completion",F8)))</formula>
    </cfRule>
    <cfRule type="containsText" dxfId="1761" priority="273" operator="containsText" text="Significant barriers to completion">
      <formula>NOT(ISERROR(SEARCH("Significant barriers to completion",F8)))</formula>
    </cfRule>
  </conditionalFormatting>
  <conditionalFormatting sqref="F8:F9">
    <cfRule type="containsText" dxfId="1760" priority="270" operator="containsText" text="Issues to overcome/expected to complete">
      <formula>NOT(ISERROR(SEARCH("Issues to overcome/expected to complete",F8)))</formula>
    </cfRule>
  </conditionalFormatting>
  <conditionalFormatting sqref="G8:G9">
    <cfRule type="containsText" dxfId="1759" priority="267" operator="containsText" text="Completed or fully on track">
      <formula>NOT(ISERROR(SEARCH("Completed or fully on track",G8)))</formula>
    </cfRule>
    <cfRule type="containsText" dxfId="1758" priority="268" operator="containsText" text="On track with minor barriers to completion">
      <formula>NOT(ISERROR(SEARCH("On track with minor barriers to completion",G8)))</formula>
    </cfRule>
    <cfRule type="containsText" dxfId="1757" priority="269" operator="containsText" text="Significant barriers to completion">
      <formula>NOT(ISERROR(SEARCH("Significant barriers to completion",G8)))</formula>
    </cfRule>
  </conditionalFormatting>
  <conditionalFormatting sqref="G8:G9">
    <cfRule type="containsText" dxfId="1756" priority="264" operator="containsText" text="Completed or fully on track">
      <formula>NOT(ISERROR(SEARCH("Completed or fully on track",G8)))</formula>
    </cfRule>
    <cfRule type="containsText" dxfId="1755" priority="265" operator="containsText" text="On track with minor barriers to completion">
      <formula>NOT(ISERROR(SEARCH("On track with minor barriers to completion",G8)))</formula>
    </cfRule>
    <cfRule type="containsText" dxfId="1754" priority="266" operator="containsText" text="Significant barriers to completion">
      <formula>NOT(ISERROR(SEARCH("Significant barriers to completion",G8)))</formula>
    </cfRule>
  </conditionalFormatting>
  <conditionalFormatting sqref="G8:G9">
    <cfRule type="containsText" dxfId="1753" priority="263" operator="containsText" text="Issues to overcome/expected to complete">
      <formula>NOT(ISERROR(SEARCH("Issues to overcome/expected to complete",G8)))</formula>
    </cfRule>
  </conditionalFormatting>
  <conditionalFormatting sqref="H8:H9">
    <cfRule type="containsText" dxfId="1752" priority="260" operator="containsText" text="Completed or fully on track">
      <formula>NOT(ISERROR(SEARCH("Completed or fully on track",H8)))</formula>
    </cfRule>
    <cfRule type="containsText" dxfId="1751" priority="261" operator="containsText" text="On track with minor barriers to completion">
      <formula>NOT(ISERROR(SEARCH("On track with minor barriers to completion",H8)))</formula>
    </cfRule>
    <cfRule type="containsText" dxfId="1750" priority="262" operator="containsText" text="Significant barriers to completion">
      <formula>NOT(ISERROR(SEARCH("Significant barriers to completion",H8)))</formula>
    </cfRule>
  </conditionalFormatting>
  <conditionalFormatting sqref="H8:H9">
    <cfRule type="containsText" dxfId="1749" priority="257" operator="containsText" text="Completed or fully on track">
      <formula>NOT(ISERROR(SEARCH("Completed or fully on track",H8)))</formula>
    </cfRule>
    <cfRule type="containsText" dxfId="1748" priority="258" operator="containsText" text="On track with minor barriers to completion">
      <formula>NOT(ISERROR(SEARCH("On track with minor barriers to completion",H8)))</formula>
    </cfRule>
    <cfRule type="containsText" dxfId="1747" priority="259" operator="containsText" text="Significant barriers to completion">
      <formula>NOT(ISERROR(SEARCH("Significant barriers to completion",H8)))</formula>
    </cfRule>
  </conditionalFormatting>
  <conditionalFormatting sqref="H8:H9">
    <cfRule type="containsText" dxfId="1746" priority="256" operator="containsText" text="Issues to overcome/expected to complete">
      <formula>NOT(ISERROR(SEARCH("Issues to overcome/expected to complete",H8)))</formula>
    </cfRule>
  </conditionalFormatting>
  <conditionalFormatting sqref="I8:I9">
    <cfRule type="containsText" dxfId="1745" priority="253" operator="containsText" text="Completed or fully on track">
      <formula>NOT(ISERROR(SEARCH("Completed or fully on track",I8)))</formula>
    </cfRule>
    <cfRule type="containsText" dxfId="1744" priority="254" operator="containsText" text="On track with minor barriers to completion">
      <formula>NOT(ISERROR(SEARCH("On track with minor barriers to completion",I8)))</formula>
    </cfRule>
    <cfRule type="containsText" dxfId="1743" priority="255" operator="containsText" text="Significant barriers to completion">
      <formula>NOT(ISERROR(SEARCH("Significant barriers to completion",I8)))</formula>
    </cfRule>
  </conditionalFormatting>
  <conditionalFormatting sqref="I8:I9">
    <cfRule type="containsText" dxfId="1742" priority="250" operator="containsText" text="Completed or fully on track">
      <formula>NOT(ISERROR(SEARCH("Completed or fully on track",I8)))</formula>
    </cfRule>
    <cfRule type="containsText" dxfId="1741" priority="251" operator="containsText" text="On track with minor barriers to completion">
      <formula>NOT(ISERROR(SEARCH("On track with minor barriers to completion",I8)))</formula>
    </cfRule>
    <cfRule type="containsText" dxfId="1740" priority="252" operator="containsText" text="Significant barriers to completion">
      <formula>NOT(ISERROR(SEARCH("Significant barriers to completion",I8)))</formula>
    </cfRule>
  </conditionalFormatting>
  <conditionalFormatting sqref="I8:I9">
    <cfRule type="containsText" dxfId="1739" priority="249" operator="containsText" text="Issues to overcome/expected to complete">
      <formula>NOT(ISERROR(SEARCH("Issues to overcome/expected to complete",I8)))</formula>
    </cfRule>
  </conditionalFormatting>
  <conditionalFormatting sqref="J8:J9">
    <cfRule type="containsText" dxfId="1738" priority="246" operator="containsText" text="Completed or fully on track">
      <formula>NOT(ISERROR(SEARCH("Completed or fully on track",J8)))</formula>
    </cfRule>
    <cfRule type="containsText" dxfId="1737" priority="247" operator="containsText" text="On track with minor barriers to completion">
      <formula>NOT(ISERROR(SEARCH("On track with minor barriers to completion",J8)))</formula>
    </cfRule>
    <cfRule type="containsText" dxfId="1736" priority="248" operator="containsText" text="Significant barriers to completion">
      <formula>NOT(ISERROR(SEARCH("Significant barriers to completion",J8)))</formula>
    </cfRule>
  </conditionalFormatting>
  <conditionalFormatting sqref="J8:J9">
    <cfRule type="containsText" dxfId="1735" priority="243" operator="containsText" text="Completed or fully on track">
      <formula>NOT(ISERROR(SEARCH("Completed or fully on track",J8)))</formula>
    </cfRule>
    <cfRule type="containsText" dxfId="1734" priority="244" operator="containsText" text="On track with minor barriers to completion">
      <formula>NOT(ISERROR(SEARCH("On track with minor barriers to completion",J8)))</formula>
    </cfRule>
    <cfRule type="containsText" dxfId="1733" priority="245" operator="containsText" text="Significant barriers to completion">
      <formula>NOT(ISERROR(SEARCH("Significant barriers to completion",J8)))</formula>
    </cfRule>
  </conditionalFormatting>
  <conditionalFormatting sqref="J8:J9">
    <cfRule type="containsText" dxfId="1732" priority="242" operator="containsText" text="Issues to overcome/expected to complete">
      <formula>NOT(ISERROR(SEARCH("Issues to overcome/expected to complete",J8)))</formula>
    </cfRule>
  </conditionalFormatting>
  <conditionalFormatting sqref="K8:K9">
    <cfRule type="containsText" dxfId="1731" priority="239" operator="containsText" text="Completed or fully on track">
      <formula>NOT(ISERROR(SEARCH("Completed or fully on track",K8)))</formula>
    </cfRule>
    <cfRule type="containsText" dxfId="1730" priority="240" operator="containsText" text="On track with minor barriers to completion">
      <formula>NOT(ISERROR(SEARCH("On track with minor barriers to completion",K8)))</formula>
    </cfRule>
    <cfRule type="containsText" dxfId="1729" priority="241" operator="containsText" text="Significant barriers to completion">
      <formula>NOT(ISERROR(SEARCH("Significant barriers to completion",K8)))</formula>
    </cfRule>
  </conditionalFormatting>
  <conditionalFormatting sqref="K8:K9">
    <cfRule type="containsText" dxfId="1728" priority="236" operator="containsText" text="Completed or fully on track">
      <formula>NOT(ISERROR(SEARCH("Completed or fully on track",K8)))</formula>
    </cfRule>
    <cfRule type="containsText" dxfId="1727" priority="237" operator="containsText" text="On track with minor barriers to completion">
      <formula>NOT(ISERROR(SEARCH("On track with minor barriers to completion",K8)))</formula>
    </cfRule>
    <cfRule type="containsText" dxfId="1726" priority="238" operator="containsText" text="Significant barriers to completion">
      <formula>NOT(ISERROR(SEARCH("Significant barriers to completion",K8)))</formula>
    </cfRule>
  </conditionalFormatting>
  <conditionalFormatting sqref="K8:K9">
    <cfRule type="containsText" dxfId="1725" priority="235" operator="containsText" text="Issues to overcome/expected to complete">
      <formula>NOT(ISERROR(SEARCH("Issues to overcome/expected to complete",K8)))</formula>
    </cfRule>
  </conditionalFormatting>
  <conditionalFormatting sqref="L8:L9">
    <cfRule type="containsText" dxfId="1724" priority="232" operator="containsText" text="Completed or fully on track">
      <formula>NOT(ISERROR(SEARCH("Completed or fully on track",L8)))</formula>
    </cfRule>
    <cfRule type="containsText" dxfId="1723" priority="233" operator="containsText" text="On track with minor barriers to completion">
      <formula>NOT(ISERROR(SEARCH("On track with minor barriers to completion",L8)))</formula>
    </cfRule>
    <cfRule type="containsText" dxfId="1722" priority="234" operator="containsText" text="Significant barriers to completion">
      <formula>NOT(ISERROR(SEARCH("Significant barriers to completion",L8)))</formula>
    </cfRule>
  </conditionalFormatting>
  <conditionalFormatting sqref="L8:L9">
    <cfRule type="containsText" dxfId="1721" priority="229" operator="containsText" text="Completed or fully on track">
      <formula>NOT(ISERROR(SEARCH("Completed or fully on track",L8)))</formula>
    </cfRule>
    <cfRule type="containsText" dxfId="1720" priority="230" operator="containsText" text="On track with minor barriers to completion">
      <formula>NOT(ISERROR(SEARCH("On track with minor barriers to completion",L8)))</formula>
    </cfRule>
    <cfRule type="containsText" dxfId="1719" priority="231" operator="containsText" text="Significant barriers to completion">
      <formula>NOT(ISERROR(SEARCH("Significant barriers to completion",L8)))</formula>
    </cfRule>
  </conditionalFormatting>
  <conditionalFormatting sqref="L8:L9">
    <cfRule type="containsText" dxfId="1718" priority="228" operator="containsText" text="Issues to overcome/expected to complete">
      <formula>NOT(ISERROR(SEARCH("Issues to overcome/expected to complete",L8)))</formula>
    </cfRule>
  </conditionalFormatting>
  <conditionalFormatting sqref="N8:N9">
    <cfRule type="containsText" dxfId="1717" priority="218" operator="containsText" text="Completed or fully on track">
      <formula>NOT(ISERROR(SEARCH("Completed or fully on track",N8)))</formula>
    </cfRule>
    <cfRule type="containsText" dxfId="1716" priority="219" operator="containsText" text="On track with minor barriers to completion">
      <formula>NOT(ISERROR(SEARCH("On track with minor barriers to completion",N8)))</formula>
    </cfRule>
    <cfRule type="containsText" dxfId="1715" priority="220" operator="containsText" text="Significant barriers to completion">
      <formula>NOT(ISERROR(SEARCH("Significant barriers to completion",N8)))</formula>
    </cfRule>
  </conditionalFormatting>
  <conditionalFormatting sqref="N8:N9">
    <cfRule type="containsText" dxfId="1714" priority="215" operator="containsText" text="Completed or fully on track">
      <formula>NOT(ISERROR(SEARCH("Completed or fully on track",N8)))</formula>
    </cfRule>
    <cfRule type="containsText" dxfId="1713" priority="216" operator="containsText" text="On track with minor barriers to completion">
      <formula>NOT(ISERROR(SEARCH("On track with minor barriers to completion",N8)))</formula>
    </cfRule>
    <cfRule type="containsText" dxfId="1712" priority="217" operator="containsText" text="Significant barriers to completion">
      <formula>NOT(ISERROR(SEARCH("Significant barriers to completion",N8)))</formula>
    </cfRule>
  </conditionalFormatting>
  <conditionalFormatting sqref="N8:N9">
    <cfRule type="containsText" dxfId="1711" priority="214" operator="containsText" text="Issues to overcome/expected to complete">
      <formula>NOT(ISERROR(SEARCH("Issues to overcome/expected to complete",N8)))</formula>
    </cfRule>
  </conditionalFormatting>
  <conditionalFormatting sqref="P8:P9">
    <cfRule type="containsText" dxfId="1710" priority="211" operator="containsText" text="Completed or fully on track">
      <formula>NOT(ISERROR(SEARCH("Completed or fully on track",P8)))</formula>
    </cfRule>
    <cfRule type="containsText" dxfId="1709" priority="212" operator="containsText" text="On track with minor barriers to completion">
      <formula>NOT(ISERROR(SEARCH("On track with minor barriers to completion",P8)))</formula>
    </cfRule>
    <cfRule type="containsText" dxfId="1708" priority="213" operator="containsText" text="Significant barriers to completion">
      <formula>NOT(ISERROR(SEARCH("Significant barriers to completion",P8)))</formula>
    </cfRule>
  </conditionalFormatting>
  <conditionalFormatting sqref="P8:P9">
    <cfRule type="containsText" dxfId="1707" priority="208" operator="containsText" text="Completed or fully on track">
      <formula>NOT(ISERROR(SEARCH("Completed or fully on track",P8)))</formula>
    </cfRule>
    <cfRule type="containsText" dxfId="1706" priority="209" operator="containsText" text="On track with minor barriers to completion">
      <formula>NOT(ISERROR(SEARCH("On track with minor barriers to completion",P8)))</formula>
    </cfRule>
    <cfRule type="containsText" dxfId="1705" priority="210" operator="containsText" text="Significant barriers to completion">
      <formula>NOT(ISERROR(SEARCH("Significant barriers to completion",P8)))</formula>
    </cfRule>
  </conditionalFormatting>
  <conditionalFormatting sqref="P8:P9">
    <cfRule type="containsText" dxfId="1704" priority="207" operator="containsText" text="Issues to overcome/expected to complete">
      <formula>NOT(ISERROR(SEARCH("Issues to overcome/expected to complete",P8)))</formula>
    </cfRule>
  </conditionalFormatting>
  <conditionalFormatting sqref="Q8:Q9">
    <cfRule type="containsText" dxfId="1703" priority="204" operator="containsText" text="Completed or fully on track">
      <formula>NOT(ISERROR(SEARCH("Completed or fully on track",Q8)))</formula>
    </cfRule>
    <cfRule type="containsText" dxfId="1702" priority="205" operator="containsText" text="On track with minor barriers to completion">
      <formula>NOT(ISERROR(SEARCH("On track with minor barriers to completion",Q8)))</formula>
    </cfRule>
    <cfRule type="containsText" dxfId="1701" priority="206" operator="containsText" text="Significant barriers to completion">
      <formula>NOT(ISERROR(SEARCH("Significant barriers to completion",Q8)))</formula>
    </cfRule>
  </conditionalFormatting>
  <conditionalFormatting sqref="Q8:Q9">
    <cfRule type="containsText" dxfId="1700" priority="201" operator="containsText" text="Completed or fully on track">
      <formula>NOT(ISERROR(SEARCH("Completed or fully on track",Q8)))</formula>
    </cfRule>
    <cfRule type="containsText" dxfId="1699" priority="202" operator="containsText" text="On track with minor barriers to completion">
      <formula>NOT(ISERROR(SEARCH("On track with minor barriers to completion",Q8)))</formula>
    </cfRule>
    <cfRule type="containsText" dxfId="1698" priority="203" operator="containsText" text="Significant barriers to completion">
      <formula>NOT(ISERROR(SEARCH("Significant barriers to completion",Q8)))</formula>
    </cfRule>
  </conditionalFormatting>
  <conditionalFormatting sqref="Q8:Q9">
    <cfRule type="containsText" dxfId="1697" priority="200" operator="containsText" text="Issues to overcome/expected to complete">
      <formula>NOT(ISERROR(SEARCH("Issues to overcome/expected to complete",Q8)))</formula>
    </cfRule>
  </conditionalFormatting>
  <conditionalFormatting sqref="R8:R9">
    <cfRule type="containsText" dxfId="1696" priority="197" operator="containsText" text="Completed or fully on track">
      <formula>NOT(ISERROR(SEARCH("Completed or fully on track",R8)))</formula>
    </cfRule>
    <cfRule type="containsText" dxfId="1695" priority="198" operator="containsText" text="On track with minor barriers to completion">
      <formula>NOT(ISERROR(SEARCH("On track with minor barriers to completion",R8)))</formula>
    </cfRule>
    <cfRule type="containsText" dxfId="1694" priority="199" operator="containsText" text="Significant barriers to completion">
      <formula>NOT(ISERROR(SEARCH("Significant barriers to completion",R8)))</formula>
    </cfRule>
  </conditionalFormatting>
  <conditionalFormatting sqref="R8:R9">
    <cfRule type="containsText" dxfId="1693" priority="194" operator="containsText" text="Completed or fully on track">
      <formula>NOT(ISERROR(SEARCH("Completed or fully on track",R8)))</formula>
    </cfRule>
    <cfRule type="containsText" dxfId="1692" priority="195" operator="containsText" text="On track with minor barriers to completion">
      <formula>NOT(ISERROR(SEARCH("On track with minor barriers to completion",R8)))</formula>
    </cfRule>
    <cfRule type="containsText" dxfId="1691" priority="196" operator="containsText" text="Significant barriers to completion">
      <formula>NOT(ISERROR(SEARCH("Significant barriers to completion",R8)))</formula>
    </cfRule>
  </conditionalFormatting>
  <conditionalFormatting sqref="R8:R9">
    <cfRule type="containsText" dxfId="1690" priority="193" operator="containsText" text="Issues to overcome/expected to complete">
      <formula>NOT(ISERROR(SEARCH("Issues to overcome/expected to complete",R8)))</formula>
    </cfRule>
  </conditionalFormatting>
  <conditionalFormatting sqref="S8:S9">
    <cfRule type="containsText" dxfId="1689" priority="190" operator="containsText" text="Completed or fully on track">
      <formula>NOT(ISERROR(SEARCH("Completed or fully on track",S8)))</formula>
    </cfRule>
    <cfRule type="containsText" dxfId="1688" priority="191" operator="containsText" text="On track with minor barriers to completion">
      <formula>NOT(ISERROR(SEARCH("On track with minor barriers to completion",S8)))</formula>
    </cfRule>
    <cfRule type="containsText" dxfId="1687" priority="192" operator="containsText" text="Significant barriers to completion">
      <formula>NOT(ISERROR(SEARCH("Significant barriers to completion",S8)))</formula>
    </cfRule>
  </conditionalFormatting>
  <conditionalFormatting sqref="S8:S9">
    <cfRule type="containsText" dxfId="1686" priority="187" operator="containsText" text="Completed or fully on track">
      <formula>NOT(ISERROR(SEARCH("Completed or fully on track",S8)))</formula>
    </cfRule>
    <cfRule type="containsText" dxfId="1685" priority="188" operator="containsText" text="On track with minor barriers to completion">
      <formula>NOT(ISERROR(SEARCH("On track with minor barriers to completion",S8)))</formula>
    </cfRule>
    <cfRule type="containsText" dxfId="1684" priority="189" operator="containsText" text="Significant barriers to completion">
      <formula>NOT(ISERROR(SEARCH("Significant barriers to completion",S8)))</formula>
    </cfRule>
  </conditionalFormatting>
  <conditionalFormatting sqref="S8:S9">
    <cfRule type="containsText" dxfId="1683" priority="186" operator="containsText" text="Issues to overcome/expected to complete">
      <formula>NOT(ISERROR(SEARCH("Issues to overcome/expected to complete",S8)))</formula>
    </cfRule>
  </conditionalFormatting>
  <conditionalFormatting sqref="T8:T9">
    <cfRule type="containsText" dxfId="1682" priority="183" operator="containsText" text="Completed or fully on track">
      <formula>NOT(ISERROR(SEARCH("Completed or fully on track",T8)))</formula>
    </cfRule>
    <cfRule type="containsText" dxfId="1681" priority="184" operator="containsText" text="On track with minor barriers to completion">
      <formula>NOT(ISERROR(SEARCH("On track with minor barriers to completion",T8)))</formula>
    </cfRule>
    <cfRule type="containsText" dxfId="1680" priority="185" operator="containsText" text="Significant barriers to completion">
      <formula>NOT(ISERROR(SEARCH("Significant barriers to completion",T8)))</formula>
    </cfRule>
  </conditionalFormatting>
  <conditionalFormatting sqref="T8:T9">
    <cfRule type="containsText" dxfId="1679" priority="180" operator="containsText" text="Completed or fully on track">
      <formula>NOT(ISERROR(SEARCH("Completed or fully on track",T8)))</formula>
    </cfRule>
    <cfRule type="containsText" dxfId="1678" priority="181" operator="containsText" text="On track with minor barriers to completion">
      <formula>NOT(ISERROR(SEARCH("On track with minor barriers to completion",T8)))</formula>
    </cfRule>
    <cfRule type="containsText" dxfId="1677" priority="182" operator="containsText" text="Significant barriers to completion">
      <formula>NOT(ISERROR(SEARCH("Significant barriers to completion",T8)))</formula>
    </cfRule>
  </conditionalFormatting>
  <conditionalFormatting sqref="T8:T9">
    <cfRule type="containsText" dxfId="1676" priority="179" operator="containsText" text="Issues to overcome/expected to complete">
      <formula>NOT(ISERROR(SEARCH("Issues to overcome/expected to complete",T8)))</formula>
    </cfRule>
  </conditionalFormatting>
  <conditionalFormatting sqref="U8:U9">
    <cfRule type="containsText" dxfId="1675" priority="176" operator="containsText" text="Completed or fully on track">
      <formula>NOT(ISERROR(SEARCH("Completed or fully on track",U8)))</formula>
    </cfRule>
    <cfRule type="containsText" dxfId="1674" priority="177" operator="containsText" text="On track with minor barriers to completion">
      <formula>NOT(ISERROR(SEARCH("On track with minor barriers to completion",U8)))</formula>
    </cfRule>
    <cfRule type="containsText" dxfId="1673" priority="178" operator="containsText" text="Significant barriers to completion">
      <formula>NOT(ISERROR(SEARCH("Significant barriers to completion",U8)))</formula>
    </cfRule>
  </conditionalFormatting>
  <conditionalFormatting sqref="U8:U9">
    <cfRule type="containsText" dxfId="1672" priority="173" operator="containsText" text="Completed or fully on track">
      <formula>NOT(ISERROR(SEARCH("Completed or fully on track",U8)))</formula>
    </cfRule>
    <cfRule type="containsText" dxfId="1671" priority="174" operator="containsText" text="On track with minor barriers to completion">
      <formula>NOT(ISERROR(SEARCH("On track with minor barriers to completion",U8)))</formula>
    </cfRule>
    <cfRule type="containsText" dxfId="1670" priority="175" operator="containsText" text="Significant barriers to completion">
      <formula>NOT(ISERROR(SEARCH("Significant barriers to completion",U8)))</formula>
    </cfRule>
  </conditionalFormatting>
  <conditionalFormatting sqref="U8:U9">
    <cfRule type="containsText" dxfId="1669" priority="172" operator="containsText" text="Issues to overcome/expected to complete">
      <formula>NOT(ISERROR(SEARCH("Issues to overcome/expected to complete",U8)))</formula>
    </cfRule>
  </conditionalFormatting>
  <conditionalFormatting sqref="V8:V9">
    <cfRule type="containsText" dxfId="1668" priority="169" operator="containsText" text="Completed or fully on track">
      <formula>NOT(ISERROR(SEARCH("Completed or fully on track",V8)))</formula>
    </cfRule>
    <cfRule type="containsText" dxfId="1667" priority="170" operator="containsText" text="On track with minor barriers to completion">
      <formula>NOT(ISERROR(SEARCH("On track with minor barriers to completion",V8)))</formula>
    </cfRule>
    <cfRule type="containsText" dxfId="1666" priority="171" operator="containsText" text="Significant barriers to completion">
      <formula>NOT(ISERROR(SEARCH("Significant barriers to completion",V8)))</formula>
    </cfRule>
  </conditionalFormatting>
  <conditionalFormatting sqref="V8:V9">
    <cfRule type="containsText" dxfId="1665" priority="166" operator="containsText" text="Completed or fully on track">
      <formula>NOT(ISERROR(SEARCH("Completed or fully on track",V8)))</formula>
    </cfRule>
    <cfRule type="containsText" dxfId="1664" priority="167" operator="containsText" text="On track with minor barriers to completion">
      <formula>NOT(ISERROR(SEARCH("On track with minor barriers to completion",V8)))</formula>
    </cfRule>
    <cfRule type="containsText" dxfId="1663" priority="168" operator="containsText" text="Significant barriers to completion">
      <formula>NOT(ISERROR(SEARCH("Significant barriers to completion",V8)))</formula>
    </cfRule>
  </conditionalFormatting>
  <conditionalFormatting sqref="V8:V9">
    <cfRule type="containsText" dxfId="1662" priority="165" operator="containsText" text="Issues to overcome/expected to complete">
      <formula>NOT(ISERROR(SEARCH("Issues to overcome/expected to complete",V8)))</formula>
    </cfRule>
  </conditionalFormatting>
  <conditionalFormatting sqref="W8:W9">
    <cfRule type="containsText" dxfId="1661" priority="162" operator="containsText" text="Completed or fully on track">
      <formula>NOT(ISERROR(SEARCH("Completed or fully on track",W8)))</formula>
    </cfRule>
    <cfRule type="containsText" dxfId="1660" priority="163" operator="containsText" text="On track with minor barriers to completion">
      <formula>NOT(ISERROR(SEARCH("On track with minor barriers to completion",W8)))</formula>
    </cfRule>
    <cfRule type="containsText" dxfId="1659" priority="164" operator="containsText" text="Significant barriers to completion">
      <formula>NOT(ISERROR(SEARCH("Significant barriers to completion",W8)))</formula>
    </cfRule>
  </conditionalFormatting>
  <conditionalFormatting sqref="W8:W9">
    <cfRule type="containsText" dxfId="1658" priority="159" operator="containsText" text="Completed or fully on track">
      <formula>NOT(ISERROR(SEARCH("Completed or fully on track",W8)))</formula>
    </cfRule>
    <cfRule type="containsText" dxfId="1657" priority="160" operator="containsText" text="On track with minor barriers to completion">
      <formula>NOT(ISERROR(SEARCH("On track with minor barriers to completion",W8)))</formula>
    </cfRule>
    <cfRule type="containsText" dxfId="1656" priority="161" operator="containsText" text="Significant barriers to completion">
      <formula>NOT(ISERROR(SEARCH("Significant barriers to completion",W8)))</formula>
    </cfRule>
  </conditionalFormatting>
  <conditionalFormatting sqref="W8:W9">
    <cfRule type="containsText" dxfId="1655" priority="158" operator="containsText" text="Issues to overcome/expected to complete">
      <formula>NOT(ISERROR(SEARCH("Issues to overcome/expected to complete",W8)))</formula>
    </cfRule>
  </conditionalFormatting>
  <conditionalFormatting sqref="X8:X9">
    <cfRule type="containsText" dxfId="1654" priority="155" operator="containsText" text="Completed or fully on track">
      <formula>NOT(ISERROR(SEARCH("Completed or fully on track",X8)))</formula>
    </cfRule>
    <cfRule type="containsText" dxfId="1653" priority="156" operator="containsText" text="On track with minor barriers to completion">
      <formula>NOT(ISERROR(SEARCH("On track with minor barriers to completion",X8)))</formula>
    </cfRule>
    <cfRule type="containsText" dxfId="1652" priority="157" operator="containsText" text="Significant barriers to completion">
      <formula>NOT(ISERROR(SEARCH("Significant barriers to completion",X8)))</formula>
    </cfRule>
  </conditionalFormatting>
  <conditionalFormatting sqref="X8:X9">
    <cfRule type="containsText" dxfId="1651" priority="152" operator="containsText" text="Completed or fully on track">
      <formula>NOT(ISERROR(SEARCH("Completed or fully on track",X8)))</formula>
    </cfRule>
    <cfRule type="containsText" dxfId="1650" priority="153" operator="containsText" text="On track with minor barriers to completion">
      <formula>NOT(ISERROR(SEARCH("On track with minor barriers to completion",X8)))</formula>
    </cfRule>
    <cfRule type="containsText" dxfId="1649" priority="154" operator="containsText" text="Significant barriers to completion">
      <formula>NOT(ISERROR(SEARCH("Significant barriers to completion",X8)))</formula>
    </cfRule>
  </conditionalFormatting>
  <conditionalFormatting sqref="X8:X9">
    <cfRule type="containsText" dxfId="1648" priority="151" operator="containsText" text="Issues to overcome/expected to complete">
      <formula>NOT(ISERROR(SEARCH("Issues to overcome/expected to complete",X8)))</formula>
    </cfRule>
  </conditionalFormatting>
  <conditionalFormatting sqref="Y8:Y9">
    <cfRule type="containsText" dxfId="1647" priority="148" operator="containsText" text="Completed or fully on track">
      <formula>NOT(ISERROR(SEARCH("Completed or fully on track",Y8)))</formula>
    </cfRule>
    <cfRule type="containsText" dxfId="1646" priority="149" operator="containsText" text="On track with minor barriers to completion">
      <formula>NOT(ISERROR(SEARCH("On track with minor barriers to completion",Y8)))</formula>
    </cfRule>
    <cfRule type="containsText" dxfId="1645" priority="150" operator="containsText" text="Significant barriers to completion">
      <formula>NOT(ISERROR(SEARCH("Significant barriers to completion",Y8)))</formula>
    </cfRule>
  </conditionalFormatting>
  <conditionalFormatting sqref="Y8:Y9">
    <cfRule type="containsText" dxfId="1644" priority="145" operator="containsText" text="Completed or fully on track">
      <formula>NOT(ISERROR(SEARCH("Completed or fully on track",Y8)))</formula>
    </cfRule>
    <cfRule type="containsText" dxfId="1643" priority="146" operator="containsText" text="On track with minor barriers to completion">
      <formula>NOT(ISERROR(SEARCH("On track with minor barriers to completion",Y8)))</formula>
    </cfRule>
    <cfRule type="containsText" dxfId="1642" priority="147" operator="containsText" text="Significant barriers to completion">
      <formula>NOT(ISERROR(SEARCH("Significant barriers to completion",Y8)))</formula>
    </cfRule>
  </conditionalFormatting>
  <conditionalFormatting sqref="Y8:Y9">
    <cfRule type="containsText" dxfId="1641" priority="144" operator="containsText" text="Issues to overcome/expected to complete">
      <formula>NOT(ISERROR(SEARCH("Issues to overcome/expected to complete",Y8)))</formula>
    </cfRule>
  </conditionalFormatting>
  <conditionalFormatting sqref="Z8:Z9">
    <cfRule type="containsText" dxfId="1640" priority="138" operator="containsText" text="Completed or fully on track">
      <formula>NOT(ISERROR(SEARCH("Completed or fully on track",Z8)))</formula>
    </cfRule>
    <cfRule type="containsText" dxfId="1639" priority="139" operator="containsText" text="On track with minor barriers to completion">
      <formula>NOT(ISERROR(SEARCH("On track with minor barriers to completion",Z8)))</formula>
    </cfRule>
    <cfRule type="containsText" dxfId="1638" priority="140" operator="containsText" text="Significant barriers to completion">
      <formula>NOT(ISERROR(SEARCH("Significant barriers to completion",Z8)))</formula>
    </cfRule>
  </conditionalFormatting>
  <conditionalFormatting sqref="Z8:Z9">
    <cfRule type="containsText" dxfId="1637" priority="137" operator="containsText" text="Issues to overcome/expected to complete">
      <formula>NOT(ISERROR(SEARCH("Issues to overcome/expected to complete",Z8)))</formula>
    </cfRule>
  </conditionalFormatting>
  <conditionalFormatting sqref="A25">
    <cfRule type="containsText" dxfId="1636" priority="117" operator="containsText" text="Completed or fully on track">
      <formula>NOT(ISERROR(SEARCH("Completed or fully on track",A25)))</formula>
    </cfRule>
    <cfRule type="containsText" dxfId="1635" priority="118" operator="containsText" text="Issues to overcome/expected to complete">
      <formula>NOT(ISERROR(SEARCH("Issues to overcome/expected to complete",A25)))</formula>
    </cfRule>
    <cfRule type="containsText" dxfId="1634" priority="119" operator="containsText" text="Significant barriers to completion">
      <formula>NOT(ISERROR(SEARCH("Significant barriers to completion",A25)))</formula>
    </cfRule>
  </conditionalFormatting>
  <conditionalFormatting sqref="A36">
    <cfRule type="containsText" dxfId="1633" priority="64" operator="containsText" text="Completed or fully on track">
      <formula>NOT(ISERROR(SEARCH("Completed or fully on track",A36)))</formula>
    </cfRule>
    <cfRule type="containsText" dxfId="1632" priority="65" operator="containsText" text="Issues to overcome/expected to complete">
      <formula>NOT(ISERROR(SEARCH("Issues to overcome/expected to complete",A36)))</formula>
    </cfRule>
    <cfRule type="containsText" dxfId="1631" priority="66" operator="containsText" text="Significant barriers to completion">
      <formula>NOT(ISERROR(SEARCH("Significant barriers to completion",A36)))</formula>
    </cfRule>
  </conditionalFormatting>
  <conditionalFormatting sqref="B22:AA22">
    <cfRule type="containsText" dxfId="1630" priority="55" operator="containsText" text="Completed or fully on track">
      <formula>NOT(ISERROR(SEARCH("Completed or fully on track",B22)))</formula>
    </cfRule>
    <cfRule type="containsText" dxfId="1629" priority="56" operator="containsText" text="Issues to overcome/expected to complete">
      <formula>NOT(ISERROR(SEARCH("Issues to overcome/expected to complete",B22)))</formula>
    </cfRule>
    <cfRule type="containsText" dxfId="1628" priority="57" operator="containsText" text="Significant barriers to completion">
      <formula>NOT(ISERROR(SEARCH("Significant barriers to completion",B22)))</formula>
    </cfRule>
  </conditionalFormatting>
  <conditionalFormatting sqref="W36:AA36">
    <cfRule type="containsText" dxfId="1627" priority="39" operator="containsText" text="Completed or fully on track">
      <formula>NOT(ISERROR(SEARCH("Completed or fully on track",W36)))</formula>
    </cfRule>
    <cfRule type="containsText" dxfId="1626" priority="40" operator="containsText" text="Issues to overcome/expected to complete">
      <formula>NOT(ISERROR(SEARCH("Issues to overcome/expected to complete",W36)))</formula>
    </cfRule>
    <cfRule type="containsText" dxfId="1625" priority="41" operator="containsText" text="Significant barriers to completion">
      <formula>NOT(ISERROR(SEARCH("Significant barriers to completion",W36)))</formula>
    </cfRule>
  </conditionalFormatting>
  <conditionalFormatting sqref="B36:V36">
    <cfRule type="containsText" dxfId="1624" priority="36" operator="containsText" text="Completed or fully on track">
      <formula>NOT(ISERROR(SEARCH("Completed or fully on track",B36)))</formula>
    </cfRule>
    <cfRule type="containsText" dxfId="1623" priority="37" operator="containsText" text="Issues to overcome/expected to complete">
      <formula>NOT(ISERROR(SEARCH("Issues to overcome/expected to complete",B36)))</formula>
    </cfRule>
    <cfRule type="containsText" dxfId="1622" priority="38" operator="containsText" text="Significant barriers to completion">
      <formula>NOT(ISERROR(SEARCH("Significant barriers to completion",B36)))</formula>
    </cfRule>
  </conditionalFormatting>
  <conditionalFormatting sqref="B36:V36">
    <cfRule type="containsText" dxfId="1621" priority="33" operator="containsText" text="Completed or fully on track">
      <formula>NOT(ISERROR(SEARCH("Completed or fully on track",B36)))</formula>
    </cfRule>
    <cfRule type="containsText" dxfId="1620" priority="34" operator="containsText" text="Issues to overcome/expected to complete">
      <formula>NOT(ISERROR(SEARCH("Issues to overcome/expected to complete",B36)))</formula>
    </cfRule>
    <cfRule type="containsText" dxfId="1619" priority="35" operator="containsText" text="Significant barriers to completion">
      <formula>NOT(ISERROR(SEARCH("Significant barriers to completion",B36)))</formula>
    </cfRule>
  </conditionalFormatting>
  <conditionalFormatting sqref="B25:AA25">
    <cfRule type="containsText" dxfId="1618" priority="27" operator="containsText" text="Completed or fully on track">
      <formula>NOT(ISERROR(SEARCH("Completed or fully on track",B25)))</formula>
    </cfRule>
    <cfRule type="containsText" dxfId="1617" priority="28" operator="containsText" text="Issues to overcome/expected to complete">
      <formula>NOT(ISERROR(SEARCH("Issues to overcome/expected to complete",B25)))</formula>
    </cfRule>
    <cfRule type="containsText" dxfId="1616" priority="29" operator="containsText" text="Significant barriers to completion">
      <formula>NOT(ISERROR(SEARCH("Significant barriers to completion",B25)))</formula>
    </cfRule>
  </conditionalFormatting>
  <conditionalFormatting sqref="Z7">
    <cfRule type="containsText" dxfId="1615" priority="24" operator="containsText" text="Completed or fully on track">
      <formula>NOT(ISERROR(SEARCH("Completed or fully on track",Z7)))</formula>
    </cfRule>
    <cfRule type="containsText" dxfId="1614" priority="25" operator="containsText" text="Issues to overcome/expected to complete">
      <formula>NOT(ISERROR(SEARCH("Issues to overcome/expected to complete",Z7)))</formula>
    </cfRule>
    <cfRule type="containsText" dxfId="1613" priority="26" operator="containsText" text="Significant barriers to completion">
      <formula>NOT(ISERROR(SEARCH("Significant barriers to completion",Z7)))</formula>
    </cfRule>
  </conditionalFormatting>
  <conditionalFormatting sqref="Z7">
    <cfRule type="containsText" dxfId="1612" priority="21" operator="containsText" text="Completed or fully on track">
      <formula>NOT(ISERROR(SEARCH("Completed or fully on track",Z7)))</formula>
    </cfRule>
    <cfRule type="containsText" dxfId="1611" priority="22" operator="containsText" text="On track with minor barriers to completion">
      <formula>NOT(ISERROR(SEARCH("On track with minor barriers to completion",Z7)))</formula>
    </cfRule>
    <cfRule type="containsText" dxfId="1610" priority="23" operator="containsText" text="Significant barriers to completion">
      <formula>NOT(ISERROR(SEARCH("Significant barriers to completion",Z7)))</formula>
    </cfRule>
  </conditionalFormatting>
  <conditionalFormatting sqref="Z7">
    <cfRule type="containsText" dxfId="1609" priority="18" operator="containsText" text="Completed or fully on track">
      <formula>NOT(ISERROR(SEARCH("Completed or fully on track",Z7)))</formula>
    </cfRule>
    <cfRule type="containsText" dxfId="1608" priority="19" operator="containsText" text="On track with minor barriers to completion">
      <formula>NOT(ISERROR(SEARCH("On track with minor barriers to completion",Z7)))</formula>
    </cfRule>
    <cfRule type="containsText" dxfId="1607" priority="20" operator="containsText" text="Significant barriers to completion">
      <formula>NOT(ISERROR(SEARCH("Significant barriers to completion",Z7)))</formula>
    </cfRule>
  </conditionalFormatting>
  <conditionalFormatting sqref="Z7">
    <cfRule type="containsText" dxfId="1606" priority="17" operator="containsText" text="Issues to overcome/expected to complete">
      <formula>NOT(ISERROR(SEARCH("Issues to overcome/expected to complete",Z7)))</formula>
    </cfRule>
  </conditionalFormatting>
  <conditionalFormatting sqref="B19:AA19">
    <cfRule type="containsText" dxfId="1605" priority="14" operator="containsText" text="Completed or fully on track">
      <formula>NOT(ISERROR(SEARCH("Completed or fully on track",B19)))</formula>
    </cfRule>
    <cfRule type="containsText" dxfId="1604" priority="15" operator="containsText" text="Issues to overcome/expected to complete">
      <formula>NOT(ISERROR(SEARCH("Issues to overcome/expected to complete",B19)))</formula>
    </cfRule>
    <cfRule type="containsText" dxfId="1603" priority="16" operator="containsText" text="Significant barriers to completion">
      <formula>NOT(ISERROR(SEARCH("Significant barriers to completion",B19)))</formula>
    </cfRule>
  </conditionalFormatting>
  <conditionalFormatting sqref="A14:A15">
    <cfRule type="containsText" dxfId="1602" priority="11" operator="containsText" text="Completed or fully on track">
      <formula>NOT(ISERROR(SEARCH("Completed or fully on track",A14)))</formula>
    </cfRule>
    <cfRule type="containsText" dxfId="1601" priority="12" operator="containsText" text="Issues to overcome/expected to complete">
      <formula>NOT(ISERROR(SEARCH("Issues to overcome/expected to complete",A14)))</formula>
    </cfRule>
    <cfRule type="containsText" dxfId="1600" priority="13" operator="containsText" text="Significant barriers to completion">
      <formula>NOT(ISERROR(SEARCH("Significant barriers to completion",A14)))</formula>
    </cfRule>
  </conditionalFormatting>
  <conditionalFormatting sqref="A46">
    <cfRule type="containsText" dxfId="1599" priority="8" operator="containsText" text="Completed or fully on track">
      <formula>NOT(ISERROR(SEARCH("Completed or fully on track",A46)))</formula>
    </cfRule>
    <cfRule type="containsText" dxfId="1598" priority="9" operator="containsText" text="Issues to overcome/expected to complete">
      <formula>NOT(ISERROR(SEARCH("Issues to overcome/expected to complete",A46)))</formula>
    </cfRule>
    <cfRule type="containsText" dxfId="1597" priority="10" operator="containsText" text="Significant barriers to completion">
      <formula>NOT(ISERROR(SEARCH("Significant barriers to completion",A46)))</formula>
    </cfRule>
  </conditionalFormatting>
  <conditionalFormatting sqref="R2:S2">
    <cfRule type="containsText" dxfId="1596" priority="1" operator="containsText" text="Issues to overcome/expected to complete">
      <formula>NOT(ISERROR(SEARCH("Issues to overcome/expected to complete",R2)))</formula>
    </cfRule>
  </conditionalFormatting>
  <conditionalFormatting sqref="R2:S2">
    <cfRule type="containsText" dxfId="1595" priority="5" operator="containsText" text="Completed or fully on track">
      <formula>NOT(ISERROR(SEARCH("Completed or fully on track",R2)))</formula>
    </cfRule>
    <cfRule type="containsText" dxfId="1594" priority="6" operator="containsText" text="On track with minor barriers to completion">
      <formula>NOT(ISERROR(SEARCH("On track with minor barriers to completion",R2)))</formula>
    </cfRule>
    <cfRule type="containsText" dxfId="1593" priority="7" operator="containsText" text="Significant barriers to completion">
      <formula>NOT(ISERROR(SEARCH("Significant barriers to completion",R2)))</formula>
    </cfRule>
  </conditionalFormatting>
  <conditionalFormatting sqref="R2:S2">
    <cfRule type="containsText" dxfId="1592" priority="2" operator="containsText" text="Completed or fully on track">
      <formula>NOT(ISERROR(SEARCH("Completed or fully on track",R2)))</formula>
    </cfRule>
    <cfRule type="containsText" dxfId="1591" priority="3" operator="containsText" text="On track with minor barriers to completion">
      <formula>NOT(ISERROR(SEARCH("On track with minor barriers to completion",R2)))</formula>
    </cfRule>
    <cfRule type="containsText" dxfId="1590" priority="4" operator="containsText" text="Significant barriers to completion">
      <formula>NOT(ISERROR(SEARCH("Significant barriers to completion",R2)))</formula>
    </cfRule>
  </conditionalFormatting>
  <dataValidations count="2">
    <dataValidation type="list" allowBlank="1" showInputMessage="1" showErrorMessage="1" sqref="B4:B7 B30:B35 H34 Y22:Y23 I26:AA26 H37:H39 D22:D23 B10:B11 C22 B26:D26 E22:X22 B20:B24 V23 H23:I23 O23:S23 B37:B48 F26 Z22:AA22 C10:AA10 B13 B16:B18">
      <formula1>RAG</formula1>
    </dataValidation>
    <dataValidation type="list" allowBlank="1" showInputMessage="1" showErrorMessage="1" prompt="Select from drop-down menu" sqref="C3:AA3 B2:B3">
      <formula1>RAG</formula1>
    </dataValidation>
  </dataValidations>
  <pageMargins left="0.7" right="0.7" top="0.75" bottom="0.75" header="0.3" footer="0.3"/>
  <pageSetup paperSize="9" orientation="portrait" horizontalDpi="4294967295" verticalDpi="4294967295" r:id="rId24"/>
  <extLst>
    <ext xmlns:x14="http://schemas.microsoft.com/office/spreadsheetml/2009/9/main" uri="{78C0D931-6437-407d-A8EE-F0AAD7539E65}">
      <x14:conditionalFormattings>
        <x14:conditionalFormatting xmlns:xm="http://schemas.microsoft.com/office/excel/2006/main">
          <x14:cfRule type="containsText" priority="1487" operator="containsText" text="Issues to overcome/expected to complete" id="{486D7CA6-3F79-47D3-AD6E-4D128B74287A}">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B42:D42 F42:G42 B40:H41 I40:N44 B43:G44 H44 P40:AA44</xm:sqref>
        </x14:conditionalFormatting>
        <x14:conditionalFormatting xmlns:xm="http://schemas.microsoft.com/office/excel/2006/main">
          <x14:cfRule type="containsText" priority="1488" operator="containsText" text="Completed or fully on track" id="{4149A8A0-F872-4AFD-9ABC-0AC7F09740A6}">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489" operator="containsText" text="On track with minor barriers to completion" id="{729B3E8F-0B31-41AA-AE52-B7D879460150}">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490" operator="containsText" text="Significant barriers to completion" id="{0CAF12FE-36E1-4F56-ABB9-F3D7FBF4D10D}">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B42:D42 F42:G42 B40:H41 I40:N44 B43:G44 H44 P40:AA44</xm:sqref>
        </x14:conditionalFormatting>
        <x14:conditionalFormatting xmlns:xm="http://schemas.microsoft.com/office/excel/2006/main">
          <x14:cfRule type="containsText" priority="1484" operator="containsText" text="Completed or fully on track" id="{B62EDB49-B0B9-4591-B4C9-E320F739AA02}">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1485" operator="containsText" text="Issues to overcome/expected to complete" id="{D371A573-6216-4F5E-9E26-E771D623A34B}">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1486" operator="containsText" text="Significant barriers to completion" id="{28419653-9F0A-43AA-8FB1-74AFE1748178}">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F42:G42 AB45:AB46 B43:G43 B42:D42 B45:AA48 I42:AB43 B40:AB41 B44:AB44</xm:sqref>
        </x14:conditionalFormatting>
        <x14:conditionalFormatting xmlns:xm="http://schemas.microsoft.com/office/excel/2006/main">
          <x14:cfRule type="containsText" priority="89" operator="containsText" text="Issues to overcome/expected to complete" id="{0E9BC188-92D0-45C0-B193-EF2E5088DB51}">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B45:N46 P45:AA46</xm:sqref>
        </x14:conditionalFormatting>
        <x14:conditionalFormatting xmlns:xm="http://schemas.microsoft.com/office/excel/2006/main">
          <x14:cfRule type="containsText" priority="90" operator="containsText" text="Completed or fully on track" id="{0C0AE382-8BCE-405B-BA83-2E4F7152F996}">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91" operator="containsText" text="On track with minor barriers to completion" id="{A8D5F8CC-E0C8-40E5-B36B-AAD8128202C2}">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92" operator="containsText" text="Significant barriers to completion" id="{9AA5CAC5-31F6-4976-8170-13100688D403}">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B45:N46 P45:AA46</xm:sqref>
        </x14:conditionalFormatting>
        <x14:conditionalFormatting xmlns:xm="http://schemas.microsoft.com/office/excel/2006/main">
          <x14:cfRule type="containsText" priority="73" operator="containsText" text="Issues to overcome/expected to complete" id="{A18C5046-6378-45C8-B4E1-6D954BE76A4B}">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B47:N48 P47:AA48</xm:sqref>
        </x14:conditionalFormatting>
        <x14:conditionalFormatting xmlns:xm="http://schemas.microsoft.com/office/excel/2006/main">
          <x14:cfRule type="containsText" priority="74" operator="containsText" text="Completed or fully on track" id="{FB145DD4-0E01-4AE6-83A0-F44F8DCB9C9B}">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75" operator="containsText" text="On track with minor barriers to completion" id="{35479AA4-4261-4B94-A2A6-D3DEF1892C01}">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76" operator="containsText" text="Significant barriers to completion" id="{23146951-BB24-4873-8C84-DA94FCA27E2D}">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B47:N48 P47:AA48</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45"/>
  <sheetViews>
    <sheetView workbookViewId="0">
      <pane xSplit="2" ySplit="3" topLeftCell="C19" activePane="bottomRight" state="frozen"/>
      <selection pane="topRight" activeCell="C1" sqref="C1"/>
      <selection pane="bottomLeft" activeCell="A4" sqref="A4"/>
      <selection pane="bottomRight" activeCell="J27" sqref="J27"/>
    </sheetView>
  </sheetViews>
  <sheetFormatPr defaultRowHeight="40.799999999999997" customHeight="1"/>
  <cols>
    <col min="1" max="1" width="52.5546875" bestFit="1" customWidth="1"/>
    <col min="2" max="2" width="17.21875" bestFit="1" customWidth="1"/>
    <col min="3" max="7" width="11" bestFit="1" customWidth="1"/>
    <col min="8" max="8" width="12.21875" bestFit="1" customWidth="1"/>
    <col min="9" max="17" width="11" bestFit="1" customWidth="1"/>
    <col min="18" max="18" width="12.5546875" style="129" bestFit="1" customWidth="1"/>
  </cols>
  <sheetData>
    <row r="1" spans="1:18" ht="40.799999999999997" customHeight="1">
      <c r="A1" s="238" t="s">
        <v>343</v>
      </c>
      <c r="B1" s="239"/>
      <c r="C1" s="239"/>
      <c r="D1" s="239"/>
      <c r="E1" s="239"/>
      <c r="F1" s="106"/>
      <c r="G1" s="106"/>
      <c r="H1" s="106"/>
      <c r="I1" s="106"/>
      <c r="J1" s="107"/>
      <c r="K1" s="106"/>
      <c r="L1" s="106"/>
      <c r="M1" s="106"/>
      <c r="N1" s="106"/>
      <c r="O1" s="106"/>
      <c r="P1" s="108"/>
      <c r="Q1" s="106"/>
      <c r="R1" s="144"/>
    </row>
    <row r="2" spans="1:18" ht="40.799999999999997" customHeight="1">
      <c r="A2" s="114"/>
      <c r="B2" s="109"/>
      <c r="C2" s="110" t="s">
        <v>1</v>
      </c>
      <c r="D2" s="110" t="s">
        <v>2</v>
      </c>
      <c r="E2" s="110" t="s">
        <v>3</v>
      </c>
      <c r="F2" s="110" t="s">
        <v>4</v>
      </c>
      <c r="G2" s="110" t="s">
        <v>5</v>
      </c>
      <c r="H2" s="110" t="s">
        <v>6</v>
      </c>
      <c r="I2" s="110" t="s">
        <v>7</v>
      </c>
      <c r="J2" s="110" t="s">
        <v>8</v>
      </c>
      <c r="K2" s="110" t="s">
        <v>9</v>
      </c>
      <c r="L2" s="110" t="s">
        <v>10</v>
      </c>
      <c r="M2" s="110" t="s">
        <v>11</v>
      </c>
      <c r="N2" s="110" t="s">
        <v>12</v>
      </c>
      <c r="O2" s="110" t="s">
        <v>13</v>
      </c>
      <c r="P2" s="110" t="s">
        <v>14</v>
      </c>
      <c r="Q2" s="110" t="s">
        <v>15</v>
      </c>
      <c r="R2" s="145" t="s">
        <v>16</v>
      </c>
    </row>
    <row r="3" spans="1:18" ht="40.799999999999997" customHeight="1">
      <c r="A3" s="117" t="s">
        <v>27</v>
      </c>
      <c r="B3" s="13" t="s">
        <v>356</v>
      </c>
      <c r="C3" s="14" t="s">
        <v>28</v>
      </c>
      <c r="D3" s="14" t="s">
        <v>28</v>
      </c>
      <c r="E3" s="14" t="s">
        <v>28</v>
      </c>
      <c r="F3" s="14" t="s">
        <v>28</v>
      </c>
      <c r="G3" s="14" t="s">
        <v>28</v>
      </c>
      <c r="H3" s="14" t="s">
        <v>28</v>
      </c>
      <c r="I3" s="14" t="s">
        <v>28</v>
      </c>
      <c r="J3" s="14" t="s">
        <v>28</v>
      </c>
      <c r="K3" s="14" t="s">
        <v>28</v>
      </c>
      <c r="L3" s="14" t="s">
        <v>28</v>
      </c>
      <c r="M3" s="14" t="s">
        <v>28</v>
      </c>
      <c r="N3" s="14" t="s">
        <v>28</v>
      </c>
      <c r="O3" s="14" t="s">
        <v>28</v>
      </c>
      <c r="P3" s="14" t="s">
        <v>28</v>
      </c>
      <c r="Q3" s="14" t="s">
        <v>28</v>
      </c>
      <c r="R3" s="134" t="s">
        <v>28</v>
      </c>
    </row>
    <row r="4" spans="1:18" ht="40.799999999999997" customHeight="1">
      <c r="A4" s="111" t="s">
        <v>352</v>
      </c>
      <c r="B4" s="98"/>
      <c r="C4" s="98"/>
      <c r="D4" s="98"/>
      <c r="E4" s="98"/>
      <c r="F4" s="98"/>
      <c r="G4" s="98"/>
      <c r="H4" s="98"/>
      <c r="I4" s="98"/>
      <c r="J4" s="98"/>
      <c r="K4" s="98"/>
      <c r="L4" s="98"/>
      <c r="M4" s="98"/>
      <c r="N4" s="98"/>
      <c r="O4" s="98"/>
      <c r="P4" s="98"/>
      <c r="Q4" s="98"/>
      <c r="R4" s="130"/>
    </row>
    <row r="5" spans="1:18" ht="40.799999999999997" customHeight="1">
      <c r="A5" s="111" t="s">
        <v>70</v>
      </c>
      <c r="B5" s="98"/>
      <c r="C5" s="98"/>
      <c r="D5" s="98"/>
      <c r="E5" s="98"/>
      <c r="F5" s="98"/>
      <c r="G5" s="98"/>
      <c r="H5" s="98"/>
      <c r="I5" s="98"/>
      <c r="J5" s="98"/>
      <c r="K5" s="98"/>
      <c r="L5" s="98"/>
      <c r="M5" s="98"/>
      <c r="N5" s="98"/>
      <c r="O5" s="98"/>
      <c r="P5" s="98"/>
      <c r="Q5" s="98"/>
      <c r="R5" s="130"/>
    </row>
    <row r="6" spans="1:18" ht="40.799999999999997" customHeight="1">
      <c r="A6" s="111" t="s">
        <v>31</v>
      </c>
      <c r="B6" s="98"/>
      <c r="C6" s="98"/>
      <c r="D6" s="98"/>
      <c r="E6" s="98"/>
      <c r="F6" s="98"/>
      <c r="G6" s="98"/>
      <c r="H6" s="98"/>
      <c r="I6" s="98"/>
      <c r="J6" s="98"/>
      <c r="K6" s="98"/>
      <c r="L6" s="98"/>
      <c r="M6" s="98"/>
      <c r="N6" s="98"/>
      <c r="O6" s="98"/>
      <c r="P6" s="98"/>
      <c r="Q6" s="98"/>
      <c r="R6" s="130"/>
    </row>
    <row r="7" spans="1:18" ht="40.799999999999997" customHeight="1">
      <c r="A7" s="111" t="s">
        <v>32</v>
      </c>
      <c r="B7" s="98"/>
      <c r="C7" s="98"/>
      <c r="D7" s="98"/>
      <c r="E7" s="98"/>
      <c r="F7" s="98"/>
      <c r="G7" s="98"/>
      <c r="H7" s="98"/>
      <c r="I7" s="98"/>
      <c r="J7" s="98"/>
      <c r="K7" s="98"/>
      <c r="L7" s="98"/>
      <c r="M7" s="98"/>
      <c r="N7" s="98"/>
      <c r="O7" s="98"/>
      <c r="P7" s="98"/>
      <c r="Q7" s="98"/>
      <c r="R7" s="130"/>
    </row>
    <row r="8" spans="1:18" ht="40.799999999999997" customHeight="1">
      <c r="A8" s="111" t="s">
        <v>33</v>
      </c>
      <c r="B8" s="98"/>
      <c r="C8" s="98"/>
      <c r="D8" s="98"/>
      <c r="E8" s="98"/>
      <c r="F8" s="98"/>
      <c r="G8" s="98"/>
      <c r="H8" s="98"/>
      <c r="I8" s="98"/>
      <c r="J8" s="98"/>
      <c r="K8" s="98"/>
      <c r="L8" s="98"/>
      <c r="M8" s="98"/>
      <c r="N8" s="98"/>
      <c r="O8" s="98"/>
      <c r="P8" s="98"/>
      <c r="Q8" s="98"/>
      <c r="R8" s="130"/>
    </row>
    <row r="9" spans="1:18" ht="40.799999999999997" customHeight="1">
      <c r="A9" s="111" t="s">
        <v>353</v>
      </c>
      <c r="B9" s="98"/>
      <c r="C9" s="98"/>
      <c r="D9" s="98"/>
      <c r="E9" s="98"/>
      <c r="F9" s="98"/>
      <c r="G9" s="98"/>
      <c r="H9" s="98"/>
      <c r="I9" s="98"/>
      <c r="J9" s="98"/>
      <c r="K9" s="98"/>
      <c r="L9" s="98"/>
      <c r="M9" s="98"/>
      <c r="N9" s="98"/>
      <c r="O9" s="98"/>
      <c r="P9" s="98"/>
      <c r="Q9" s="98"/>
      <c r="R9" s="130"/>
    </row>
    <row r="10" spans="1:18" ht="40.799999999999997" customHeight="1">
      <c r="A10" s="111" t="s">
        <v>349</v>
      </c>
      <c r="B10" s="98"/>
      <c r="C10" s="98"/>
      <c r="D10" s="98"/>
      <c r="E10" s="98"/>
      <c r="F10" s="98"/>
      <c r="G10" s="98"/>
      <c r="H10" s="98"/>
      <c r="I10" s="98"/>
      <c r="J10" s="98"/>
      <c r="K10" s="98"/>
      <c r="L10" s="98"/>
      <c r="M10" s="98"/>
      <c r="N10" s="98"/>
      <c r="O10" s="98"/>
      <c r="P10" s="98"/>
      <c r="Q10" s="98"/>
      <c r="R10" s="130"/>
    </row>
    <row r="11" spans="1:18" ht="40.799999999999997" customHeight="1">
      <c r="A11" s="111" t="s">
        <v>36</v>
      </c>
      <c r="B11" s="98">
        <v>360209</v>
      </c>
      <c r="C11" s="98"/>
      <c r="D11" s="98"/>
      <c r="E11" s="98"/>
      <c r="F11" s="98"/>
      <c r="G11" s="98">
        <v>57292</v>
      </c>
      <c r="H11" s="98">
        <v>186843</v>
      </c>
      <c r="I11" s="98"/>
      <c r="J11" s="98"/>
      <c r="K11" s="98">
        <v>6022</v>
      </c>
      <c r="L11" s="98"/>
      <c r="M11" s="98"/>
      <c r="N11" s="98"/>
      <c r="O11" s="98"/>
      <c r="P11" s="98"/>
      <c r="Q11" s="98">
        <v>58203</v>
      </c>
      <c r="R11" s="130"/>
    </row>
    <row r="12" spans="1:18" ht="40.799999999999997" customHeight="1">
      <c r="A12" s="111" t="s">
        <v>346</v>
      </c>
      <c r="B12" s="98"/>
      <c r="C12" s="98"/>
      <c r="D12" s="98"/>
      <c r="E12" s="98"/>
      <c r="F12" s="98"/>
      <c r="G12" s="98"/>
      <c r="H12" s="98"/>
      <c r="I12" s="98"/>
      <c r="J12" s="98"/>
      <c r="K12" s="98"/>
      <c r="L12" s="98"/>
      <c r="M12" s="98"/>
      <c r="N12" s="98"/>
      <c r="O12" s="98"/>
      <c r="P12" s="98"/>
      <c r="Q12" s="98"/>
      <c r="R12" s="130"/>
    </row>
    <row r="13" spans="1:18" ht="40.799999999999997" customHeight="1">
      <c r="A13" s="111" t="s">
        <v>38</v>
      </c>
      <c r="B13" s="98"/>
      <c r="C13" s="98"/>
      <c r="D13" s="98"/>
      <c r="E13" s="98"/>
      <c r="F13" s="98"/>
      <c r="G13" s="98"/>
      <c r="H13" s="98"/>
      <c r="I13" s="98"/>
      <c r="J13" s="98"/>
      <c r="K13" s="98"/>
      <c r="L13" s="98"/>
      <c r="M13" s="98"/>
      <c r="N13" s="98"/>
      <c r="O13" s="98"/>
      <c r="P13" s="98"/>
      <c r="Q13" s="98"/>
      <c r="R13" s="130"/>
    </row>
    <row r="14" spans="1:18" ht="40.799999999999997" customHeight="1">
      <c r="A14" s="111" t="s">
        <v>39</v>
      </c>
      <c r="B14" s="98">
        <v>44130494.410000011</v>
      </c>
      <c r="C14" s="98">
        <v>281420.14</v>
      </c>
      <c r="D14" s="98">
        <v>211737.03</v>
      </c>
      <c r="E14" s="98">
        <v>1174784</v>
      </c>
      <c r="F14" s="98">
        <v>2379725</v>
      </c>
      <c r="G14" s="98">
        <v>3560203</v>
      </c>
      <c r="H14" s="98">
        <v>9801995.8000000007</v>
      </c>
      <c r="I14" s="98">
        <v>2248907.67</v>
      </c>
      <c r="J14" s="98">
        <v>1698590.3</v>
      </c>
      <c r="K14" s="98">
        <v>420837.25</v>
      </c>
      <c r="L14" s="98">
        <v>546776.15</v>
      </c>
      <c r="M14" s="98">
        <v>387532.78</v>
      </c>
      <c r="N14" s="98">
        <v>1340037.6599999999</v>
      </c>
      <c r="O14" s="98">
        <v>1688721.2</v>
      </c>
      <c r="P14" s="98">
        <v>469247</v>
      </c>
      <c r="Q14" s="98">
        <v>1499229</v>
      </c>
      <c r="R14" s="130">
        <v>3507561.78</v>
      </c>
    </row>
    <row r="15" spans="1:18" ht="40.799999999999997" customHeight="1">
      <c r="A15" s="111" t="s">
        <v>40</v>
      </c>
      <c r="B15" s="98"/>
      <c r="C15" s="98"/>
      <c r="D15" s="98"/>
      <c r="E15" s="98"/>
      <c r="F15" s="98"/>
      <c r="G15" s="98"/>
      <c r="H15" s="98"/>
      <c r="I15" s="98"/>
      <c r="J15" s="98"/>
      <c r="K15" s="98"/>
      <c r="L15" s="98"/>
      <c r="M15" s="98"/>
      <c r="N15" s="98"/>
      <c r="O15" s="98"/>
      <c r="P15" s="98"/>
      <c r="Q15" s="98"/>
      <c r="R15" s="130"/>
    </row>
    <row r="16" spans="1:18" ht="40.799999999999997" customHeight="1">
      <c r="A16" s="111" t="s">
        <v>41</v>
      </c>
      <c r="B16" s="98"/>
      <c r="C16" s="98"/>
      <c r="D16" s="98"/>
      <c r="E16" s="98"/>
      <c r="F16" s="98"/>
      <c r="G16" s="98"/>
      <c r="H16" s="98"/>
      <c r="I16" s="98"/>
      <c r="J16" s="98"/>
      <c r="K16" s="98"/>
      <c r="L16" s="98"/>
      <c r="M16" s="98"/>
      <c r="N16" s="98"/>
      <c r="O16" s="98"/>
      <c r="P16" s="98"/>
      <c r="Q16" s="98"/>
      <c r="R16" s="130"/>
    </row>
    <row r="17" spans="1:18" ht="40.799999999999997" customHeight="1">
      <c r="A17" s="111" t="s">
        <v>42</v>
      </c>
      <c r="B17" s="98"/>
      <c r="C17" s="98"/>
      <c r="D17" s="98"/>
      <c r="E17" s="98"/>
      <c r="F17" s="98"/>
      <c r="G17" s="98"/>
      <c r="H17" s="98">
        <v>6500000</v>
      </c>
      <c r="I17" s="98"/>
      <c r="J17" s="98"/>
      <c r="K17" s="98"/>
      <c r="L17" s="98"/>
      <c r="M17" s="98"/>
      <c r="N17" s="98"/>
      <c r="O17" s="98"/>
      <c r="P17" s="98"/>
      <c r="Q17" s="98"/>
      <c r="R17" s="130"/>
    </row>
    <row r="18" spans="1:18" ht="40.799999999999997" customHeight="1">
      <c r="A18" s="111" t="s">
        <v>44</v>
      </c>
      <c r="B18" s="98">
        <v>7804315.96</v>
      </c>
      <c r="C18" s="98">
        <v>281618</v>
      </c>
      <c r="D18" s="98">
        <v>288128.30999999994</v>
      </c>
      <c r="E18" s="98">
        <v>717443.59</v>
      </c>
      <c r="F18" s="98">
        <v>53539.47</v>
      </c>
      <c r="G18" s="98">
        <v>567786.91</v>
      </c>
      <c r="H18" s="98">
        <v>268566.25</v>
      </c>
      <c r="I18" s="98">
        <v>84106.02</v>
      </c>
      <c r="J18" s="98">
        <v>0</v>
      </c>
      <c r="K18" s="98">
        <v>1112112.7200000002</v>
      </c>
      <c r="L18" s="98">
        <v>22687.5</v>
      </c>
      <c r="M18" s="98">
        <v>0</v>
      </c>
      <c r="N18" s="98">
        <v>124189.77</v>
      </c>
      <c r="O18" s="98">
        <v>0</v>
      </c>
      <c r="P18" s="98">
        <v>53280</v>
      </c>
      <c r="Q18" s="98">
        <v>1371841.59</v>
      </c>
      <c r="R18" s="130">
        <v>0</v>
      </c>
    </row>
    <row r="19" spans="1:18" ht="40.799999999999997" customHeight="1">
      <c r="A19" s="111" t="s">
        <v>45</v>
      </c>
      <c r="B19" s="98">
        <v>0</v>
      </c>
      <c r="C19" s="98"/>
      <c r="D19" s="98"/>
      <c r="E19" s="98"/>
      <c r="F19" s="98"/>
      <c r="G19" s="98"/>
      <c r="H19" s="98"/>
      <c r="I19" s="98"/>
      <c r="J19" s="98"/>
      <c r="K19" s="98"/>
      <c r="L19" s="98"/>
      <c r="M19" s="98"/>
      <c r="N19" s="98"/>
      <c r="O19" s="98"/>
      <c r="P19" s="98"/>
      <c r="Q19" s="98"/>
      <c r="R19" s="130"/>
    </row>
    <row r="20" spans="1:18" ht="40.799999999999997" customHeight="1">
      <c r="A20" s="111" t="s">
        <v>46</v>
      </c>
      <c r="B20" s="98">
        <v>736793.99</v>
      </c>
      <c r="C20" s="98"/>
      <c r="D20" s="98"/>
      <c r="E20" s="98"/>
      <c r="F20" s="98">
        <v>17404.11</v>
      </c>
      <c r="G20" s="98"/>
      <c r="H20" s="98">
        <v>472412.5</v>
      </c>
      <c r="I20" s="98">
        <v>123030</v>
      </c>
      <c r="J20" s="98"/>
      <c r="K20" s="98">
        <v>40000</v>
      </c>
      <c r="L20" s="98">
        <v>12697.38</v>
      </c>
      <c r="M20" s="98"/>
      <c r="N20" s="98"/>
      <c r="O20" s="98"/>
      <c r="P20" s="98"/>
      <c r="Q20" s="98"/>
      <c r="R20" s="130">
        <v>35000</v>
      </c>
    </row>
    <row r="21" spans="1:18" ht="40.799999999999997" customHeight="1">
      <c r="A21" s="115" t="s">
        <v>354</v>
      </c>
      <c r="B21" s="98">
        <v>0</v>
      </c>
      <c r="C21" s="98"/>
      <c r="D21" s="98"/>
      <c r="E21" s="98"/>
      <c r="F21" s="98"/>
      <c r="G21" s="98"/>
      <c r="H21" s="98"/>
      <c r="I21" s="98"/>
      <c r="J21" s="98"/>
      <c r="K21" s="98"/>
      <c r="L21" s="98"/>
      <c r="M21" s="98"/>
      <c r="N21" s="98"/>
      <c r="O21" s="98"/>
      <c r="P21" s="98"/>
      <c r="Q21" s="98"/>
      <c r="R21" s="130"/>
    </row>
    <row r="22" spans="1:18" ht="40.799999999999997" customHeight="1">
      <c r="A22" s="111" t="s">
        <v>347</v>
      </c>
      <c r="B22" s="98">
        <v>0</v>
      </c>
      <c r="C22" s="98"/>
      <c r="D22" s="98"/>
      <c r="E22" s="98"/>
      <c r="F22" s="98"/>
      <c r="G22" s="98"/>
      <c r="H22" s="98"/>
      <c r="I22" s="98"/>
      <c r="J22" s="98"/>
      <c r="K22" s="98"/>
      <c r="L22" s="98"/>
      <c r="M22" s="98"/>
      <c r="N22" s="98"/>
      <c r="O22" s="98"/>
      <c r="P22" s="98"/>
      <c r="Q22" s="98"/>
      <c r="R22" s="130"/>
    </row>
    <row r="23" spans="1:18" ht="40.799999999999997" customHeight="1">
      <c r="A23" s="111" t="s">
        <v>48</v>
      </c>
      <c r="B23" s="98">
        <v>66000</v>
      </c>
      <c r="C23" s="98"/>
      <c r="D23" s="98"/>
      <c r="E23" s="98"/>
      <c r="F23" s="98"/>
      <c r="G23" s="98"/>
      <c r="H23" s="98"/>
      <c r="I23" s="98"/>
      <c r="J23" s="98"/>
      <c r="K23" s="98"/>
      <c r="L23" s="98"/>
      <c r="M23" s="98"/>
      <c r="N23" s="98"/>
      <c r="O23" s="98"/>
      <c r="P23" s="98"/>
      <c r="Q23" s="98"/>
      <c r="R23" s="130">
        <v>66000</v>
      </c>
    </row>
    <row r="24" spans="1:18" ht="40.799999999999997" customHeight="1">
      <c r="A24" s="111" t="s">
        <v>49</v>
      </c>
      <c r="B24" s="98">
        <v>21000</v>
      </c>
      <c r="C24" s="98"/>
      <c r="D24" s="98"/>
      <c r="E24" s="98"/>
      <c r="F24" s="98"/>
      <c r="G24" s="98"/>
      <c r="H24" s="98"/>
      <c r="I24" s="98"/>
      <c r="J24" s="98"/>
      <c r="K24" s="98"/>
      <c r="L24" s="98"/>
      <c r="M24" s="98"/>
      <c r="N24" s="98">
        <v>7200</v>
      </c>
      <c r="O24" s="98"/>
      <c r="P24" s="98"/>
      <c r="Q24" s="98">
        <v>7500</v>
      </c>
      <c r="R24" s="130"/>
    </row>
    <row r="25" spans="1:18" ht="40.799999999999997" customHeight="1">
      <c r="A25" s="111" t="s">
        <v>71</v>
      </c>
      <c r="B25" s="98"/>
      <c r="C25" s="98"/>
      <c r="D25" s="98"/>
      <c r="E25" s="98"/>
      <c r="F25" s="98"/>
      <c r="G25" s="98"/>
      <c r="H25" s="98"/>
      <c r="I25" s="98"/>
      <c r="J25" s="98"/>
      <c r="K25" s="98"/>
      <c r="L25" s="98"/>
      <c r="M25" s="98"/>
      <c r="N25" s="98"/>
      <c r="O25" s="98"/>
      <c r="P25" s="98"/>
      <c r="Q25" s="98"/>
      <c r="R25" s="130"/>
    </row>
    <row r="26" spans="1:18" ht="40.799999999999997" customHeight="1">
      <c r="A26" s="111" t="s">
        <v>351</v>
      </c>
      <c r="B26" s="98"/>
      <c r="C26" s="98"/>
      <c r="D26" s="98"/>
      <c r="E26" s="98"/>
      <c r="F26" s="98"/>
      <c r="G26" s="98"/>
      <c r="H26" s="98"/>
      <c r="I26" s="98"/>
      <c r="J26" s="98"/>
      <c r="K26" s="98"/>
      <c r="L26" s="98"/>
      <c r="M26" s="98"/>
      <c r="N26" s="98"/>
      <c r="O26" s="98"/>
      <c r="P26" s="98"/>
      <c r="Q26" s="98"/>
      <c r="R26" s="130"/>
    </row>
    <row r="27" spans="1:18" ht="40.799999999999997" customHeight="1">
      <c r="A27" s="111" t="s">
        <v>52</v>
      </c>
      <c r="B27" s="98">
        <v>1851365</v>
      </c>
      <c r="C27" s="98"/>
      <c r="D27" s="98"/>
      <c r="E27" s="98">
        <v>250819</v>
      </c>
      <c r="F27" s="98"/>
      <c r="G27" s="98"/>
      <c r="H27" s="98"/>
      <c r="I27" s="98"/>
      <c r="J27" s="98">
        <v>305324</v>
      </c>
      <c r="K27" s="98"/>
      <c r="L27" s="98"/>
      <c r="M27" s="98"/>
      <c r="N27" s="98">
        <v>184658</v>
      </c>
      <c r="O27" s="98"/>
      <c r="P27" s="98"/>
      <c r="Q27" s="98"/>
      <c r="R27" s="130"/>
    </row>
    <row r="28" spans="1:18" ht="40.799999999999997" customHeight="1">
      <c r="A28" s="111" t="s">
        <v>53</v>
      </c>
      <c r="B28" s="98">
        <v>39168430</v>
      </c>
      <c r="C28" s="98">
        <v>563572</v>
      </c>
      <c r="D28" s="98">
        <v>779319</v>
      </c>
      <c r="E28" s="98">
        <v>898621</v>
      </c>
      <c r="F28" s="98">
        <v>3253984</v>
      </c>
      <c r="G28" s="98">
        <v>2069184</v>
      </c>
      <c r="H28" s="98">
        <v>9946662</v>
      </c>
      <c r="I28" s="98">
        <v>2318571</v>
      </c>
      <c r="J28" s="98">
        <v>1678487</v>
      </c>
      <c r="K28" s="98">
        <v>1092867</v>
      </c>
      <c r="L28" s="98">
        <v>651090</v>
      </c>
      <c r="M28" s="98">
        <v>604226</v>
      </c>
      <c r="N28" s="98">
        <v>540390</v>
      </c>
      <c r="O28" s="98">
        <v>2250989</v>
      </c>
      <c r="P28" s="98">
        <v>526906</v>
      </c>
      <c r="Q28" s="98">
        <v>1353007</v>
      </c>
      <c r="R28" s="130">
        <v>1308008</v>
      </c>
    </row>
    <row r="29" spans="1:18" ht="40.799999999999997" customHeight="1">
      <c r="A29" s="111" t="s">
        <v>54</v>
      </c>
      <c r="B29" s="98">
        <v>0</v>
      </c>
      <c r="C29" s="98"/>
      <c r="D29" s="98"/>
      <c r="E29" s="98"/>
      <c r="F29" s="98"/>
      <c r="G29" s="98"/>
      <c r="H29" s="98"/>
      <c r="I29" s="98"/>
      <c r="J29" s="98"/>
      <c r="K29" s="98"/>
      <c r="L29" s="98"/>
      <c r="M29" s="98"/>
      <c r="N29" s="98"/>
      <c r="O29" s="98"/>
      <c r="P29" s="98"/>
      <c r="Q29" s="98"/>
      <c r="R29" s="130"/>
    </row>
    <row r="30" spans="1:18" ht="40.799999999999997" customHeight="1">
      <c r="A30" s="111" t="s">
        <v>55</v>
      </c>
      <c r="B30" s="98">
        <v>0</v>
      </c>
      <c r="C30" s="98"/>
      <c r="D30" s="98"/>
      <c r="E30" s="98"/>
      <c r="F30" s="98"/>
      <c r="G30" s="98"/>
      <c r="H30" s="98"/>
      <c r="I30" s="98"/>
      <c r="J30" s="98"/>
      <c r="K30" s="98"/>
      <c r="L30" s="98"/>
      <c r="M30" s="98"/>
      <c r="N30" s="98"/>
      <c r="O30" s="98"/>
      <c r="P30" s="98"/>
      <c r="Q30" s="98"/>
      <c r="R30" s="130"/>
    </row>
    <row r="31" spans="1:18" ht="40.799999999999997" customHeight="1">
      <c r="A31" s="111" t="s">
        <v>56</v>
      </c>
      <c r="B31" s="98">
        <v>0</v>
      </c>
      <c r="C31" s="98"/>
      <c r="D31" s="98"/>
      <c r="E31" s="98"/>
      <c r="F31" s="98"/>
      <c r="G31" s="98"/>
      <c r="H31" s="98"/>
      <c r="I31" s="98"/>
      <c r="J31" s="98"/>
      <c r="K31" s="98"/>
      <c r="L31" s="98"/>
      <c r="M31" s="98"/>
      <c r="N31" s="98"/>
      <c r="O31" s="98"/>
      <c r="P31" s="98"/>
      <c r="Q31" s="98"/>
      <c r="R31" s="130"/>
    </row>
    <row r="32" spans="1:18" ht="40.799999999999997" customHeight="1">
      <c r="A32" s="111" t="s">
        <v>57</v>
      </c>
      <c r="B32" s="98">
        <v>0</v>
      </c>
      <c r="C32" s="98"/>
      <c r="D32" s="98"/>
      <c r="E32" s="98"/>
      <c r="F32" s="98"/>
      <c r="G32" s="98"/>
      <c r="H32" s="98"/>
      <c r="I32" s="98"/>
      <c r="J32" s="98"/>
      <c r="K32" s="98"/>
      <c r="L32" s="98"/>
      <c r="M32" s="98"/>
      <c r="N32" s="98"/>
      <c r="O32" s="98"/>
      <c r="P32" s="98"/>
      <c r="Q32" s="98"/>
      <c r="R32" s="130"/>
    </row>
    <row r="33" spans="1:18" ht="40.799999999999997" customHeight="1">
      <c r="A33" s="111" t="s">
        <v>350</v>
      </c>
      <c r="B33" s="98">
        <v>0</v>
      </c>
      <c r="C33" s="98"/>
      <c r="D33" s="98"/>
      <c r="E33" s="98"/>
      <c r="F33" s="98"/>
      <c r="G33" s="98"/>
      <c r="H33" s="98"/>
      <c r="I33" s="98"/>
      <c r="J33" s="98"/>
      <c r="K33" s="98"/>
      <c r="L33" s="98"/>
      <c r="M33" s="98"/>
      <c r="N33" s="98"/>
      <c r="O33" s="98"/>
      <c r="P33" s="98"/>
      <c r="Q33" s="98"/>
      <c r="R33" s="130"/>
    </row>
    <row r="34" spans="1:18" ht="40.799999999999997" customHeight="1">
      <c r="A34" s="111" t="s">
        <v>348</v>
      </c>
      <c r="B34" s="98">
        <v>0</v>
      </c>
      <c r="C34" s="98"/>
      <c r="D34" s="98"/>
      <c r="E34" s="98"/>
      <c r="F34" s="98"/>
      <c r="G34" s="98"/>
      <c r="H34" s="98"/>
      <c r="I34" s="98"/>
      <c r="J34" s="98"/>
      <c r="K34" s="98"/>
      <c r="L34" s="98"/>
      <c r="M34" s="98"/>
      <c r="N34" s="98"/>
      <c r="O34" s="98"/>
      <c r="P34" s="98"/>
      <c r="Q34" s="98"/>
      <c r="R34" s="130"/>
    </row>
    <row r="35" spans="1:18" ht="40.799999999999997" customHeight="1">
      <c r="A35" s="111" t="s">
        <v>60</v>
      </c>
      <c r="B35" s="98">
        <v>3813100</v>
      </c>
      <c r="C35" s="98">
        <v>121000</v>
      </c>
      <c r="D35" s="98">
        <v>121000</v>
      </c>
      <c r="E35" s="98">
        <v>121000</v>
      </c>
      <c r="F35" s="98">
        <v>123800</v>
      </c>
      <c r="G35" s="98">
        <v>129800</v>
      </c>
      <c r="H35" s="98">
        <v>695500</v>
      </c>
      <c r="I35" s="98">
        <v>133200</v>
      </c>
      <c r="J35" s="98">
        <v>121000</v>
      </c>
      <c r="K35" s="98">
        <v>121000</v>
      </c>
      <c r="L35" s="98">
        <v>121000</v>
      </c>
      <c r="M35" s="98">
        <v>121000</v>
      </c>
      <c r="N35" s="98">
        <v>121000</v>
      </c>
      <c r="O35" s="98">
        <v>146600</v>
      </c>
      <c r="P35" s="98">
        <v>121000</v>
      </c>
      <c r="Q35" s="98">
        <v>121000</v>
      </c>
      <c r="R35" s="130">
        <v>121000</v>
      </c>
    </row>
    <row r="36" spans="1:18" ht="40.799999999999997" customHeight="1">
      <c r="A36" s="111" t="s">
        <v>61</v>
      </c>
      <c r="B36" s="98">
        <v>0</v>
      </c>
      <c r="C36" s="98"/>
      <c r="D36" s="98"/>
      <c r="E36" s="98"/>
      <c r="F36" s="98"/>
      <c r="G36" s="98"/>
      <c r="H36" s="98"/>
      <c r="I36" s="98"/>
      <c r="J36" s="98"/>
      <c r="K36" s="98"/>
      <c r="L36" s="98"/>
      <c r="M36" s="98"/>
      <c r="N36" s="98"/>
      <c r="O36" s="98"/>
      <c r="P36" s="98"/>
      <c r="Q36" s="98"/>
      <c r="R36" s="130"/>
    </row>
    <row r="37" spans="1:18" ht="40.799999999999997" customHeight="1">
      <c r="A37" s="111" t="s">
        <v>62</v>
      </c>
      <c r="B37" s="98">
        <v>0</v>
      </c>
      <c r="C37" s="98"/>
      <c r="D37" s="98"/>
      <c r="E37" s="98"/>
      <c r="F37" s="98"/>
      <c r="G37" s="98"/>
      <c r="H37" s="98"/>
      <c r="I37" s="98"/>
      <c r="J37" s="98"/>
      <c r="K37" s="98"/>
      <c r="L37" s="98"/>
      <c r="M37" s="98"/>
      <c r="N37" s="98"/>
      <c r="O37" s="98"/>
      <c r="P37" s="98"/>
      <c r="Q37" s="98"/>
      <c r="R37" s="130"/>
    </row>
    <row r="38" spans="1:18" ht="40.799999999999997" customHeight="1">
      <c r="A38" s="116" t="s">
        <v>344</v>
      </c>
      <c r="B38" s="98">
        <v>0</v>
      </c>
      <c r="C38" s="98"/>
      <c r="D38" s="98"/>
      <c r="E38" s="98"/>
      <c r="F38" s="98"/>
      <c r="G38" s="98"/>
      <c r="H38" s="98"/>
      <c r="I38" s="98"/>
      <c r="J38" s="98"/>
      <c r="K38" s="98"/>
      <c r="L38" s="98"/>
      <c r="M38" s="98"/>
      <c r="N38" s="98"/>
      <c r="O38" s="98"/>
      <c r="P38" s="98"/>
      <c r="Q38" s="98"/>
      <c r="R38" s="130"/>
    </row>
    <row r="39" spans="1:18" ht="40.799999999999997" customHeight="1">
      <c r="A39" s="111" t="s">
        <v>64</v>
      </c>
      <c r="B39" s="98">
        <v>90927.61</v>
      </c>
      <c r="C39" s="98"/>
      <c r="D39" s="98"/>
      <c r="E39" s="98"/>
      <c r="F39" s="98"/>
      <c r="G39" s="98">
        <v>90927.61</v>
      </c>
      <c r="H39" s="98"/>
      <c r="I39" s="98"/>
      <c r="J39" s="98"/>
      <c r="K39" s="98"/>
      <c r="L39" s="98"/>
      <c r="M39" s="98"/>
      <c r="N39" s="98"/>
      <c r="O39" s="98"/>
      <c r="P39" s="98"/>
      <c r="Q39" s="98"/>
      <c r="R39" s="130"/>
    </row>
    <row r="40" spans="1:18" ht="40.799999999999997" customHeight="1">
      <c r="A40" s="111" t="s">
        <v>65</v>
      </c>
      <c r="B40" s="98">
        <v>234797.75</v>
      </c>
      <c r="C40" s="98"/>
      <c r="D40" s="98"/>
      <c r="E40" s="98"/>
      <c r="F40" s="98">
        <v>234797.75</v>
      </c>
      <c r="G40" s="98"/>
      <c r="H40" s="98"/>
      <c r="I40" s="98"/>
      <c r="J40" s="98"/>
      <c r="K40" s="98"/>
      <c r="L40" s="98"/>
      <c r="M40" s="98"/>
      <c r="N40" s="98"/>
      <c r="O40" s="98"/>
      <c r="P40" s="98"/>
      <c r="Q40" s="98"/>
      <c r="R40" s="130"/>
    </row>
    <row r="41" spans="1:18" ht="40.799999999999997" customHeight="1">
      <c r="A41" s="111" t="s">
        <v>66</v>
      </c>
      <c r="B41" s="98">
        <v>1074910.6399999999</v>
      </c>
      <c r="C41" s="98"/>
      <c r="D41" s="98"/>
      <c r="E41" s="98"/>
      <c r="F41" s="98"/>
      <c r="G41" s="98"/>
      <c r="H41" s="98"/>
      <c r="I41" s="98">
        <v>1074910.6399999999</v>
      </c>
      <c r="J41" s="98"/>
      <c r="K41" s="98"/>
      <c r="L41" s="98"/>
      <c r="M41" s="98"/>
      <c r="N41" s="98"/>
      <c r="O41" s="98"/>
      <c r="P41" s="98"/>
      <c r="Q41" s="98"/>
      <c r="R41" s="130"/>
    </row>
    <row r="42" spans="1:18" ht="40.799999999999997" customHeight="1">
      <c r="A42" s="111" t="s">
        <v>67</v>
      </c>
      <c r="B42" s="98">
        <v>123445.64</v>
      </c>
      <c r="C42" s="98"/>
      <c r="D42" s="98"/>
      <c r="E42" s="98"/>
      <c r="F42" s="98"/>
      <c r="G42" s="98"/>
      <c r="H42" s="98"/>
      <c r="I42" s="98"/>
      <c r="J42" s="98"/>
      <c r="K42" s="98"/>
      <c r="L42" s="98"/>
      <c r="M42" s="98"/>
      <c r="N42" s="98"/>
      <c r="O42" s="98"/>
      <c r="P42" s="98"/>
      <c r="Q42" s="98"/>
      <c r="R42" s="130">
        <v>123445.64</v>
      </c>
    </row>
    <row r="43" spans="1:18" ht="40.799999999999997" customHeight="1">
      <c r="A43" s="111" t="s">
        <v>345</v>
      </c>
      <c r="B43" s="99">
        <v>105975789.99999999</v>
      </c>
      <c r="C43" s="99">
        <f t="shared" ref="C43:R43" si="0">SUM(C4:C42)</f>
        <v>1247610.1400000001</v>
      </c>
      <c r="D43" s="99">
        <f t="shared" si="0"/>
        <v>1400184.3399999999</v>
      </c>
      <c r="E43" s="99">
        <f t="shared" si="0"/>
        <v>3162667.59</v>
      </c>
      <c r="F43" s="99">
        <f t="shared" si="0"/>
        <v>6063250.3300000001</v>
      </c>
      <c r="G43" s="99">
        <f t="shared" si="0"/>
        <v>6475193.5200000005</v>
      </c>
      <c r="H43" s="99">
        <f t="shared" si="0"/>
        <v>27871979.550000001</v>
      </c>
      <c r="I43" s="99">
        <f t="shared" si="0"/>
        <v>5982725.3299999991</v>
      </c>
      <c r="J43" s="99">
        <f t="shared" si="0"/>
        <v>3803401.3</v>
      </c>
      <c r="K43" s="99">
        <f t="shared" si="0"/>
        <v>2792838.97</v>
      </c>
      <c r="L43" s="99">
        <f t="shared" si="0"/>
        <v>1354251.03</v>
      </c>
      <c r="M43" s="99">
        <f t="shared" si="0"/>
        <v>1112758.78</v>
      </c>
      <c r="N43" s="99">
        <f t="shared" si="0"/>
        <v>2317475.4299999997</v>
      </c>
      <c r="O43" s="99">
        <f t="shared" si="0"/>
        <v>4086310.2</v>
      </c>
      <c r="P43" s="99">
        <f t="shared" si="0"/>
        <v>1170433</v>
      </c>
      <c r="Q43" s="99">
        <f t="shared" si="0"/>
        <v>4410780.59</v>
      </c>
      <c r="R43" s="131">
        <f t="shared" si="0"/>
        <v>5161015.419999999</v>
      </c>
    </row>
    <row r="44" spans="1:18" ht="40.799999999999997" customHeight="1">
      <c r="A44" s="112"/>
      <c r="B44" s="100"/>
      <c r="C44" s="101"/>
      <c r="D44" s="100"/>
      <c r="E44" s="100"/>
      <c r="F44" s="100"/>
      <c r="G44" s="100"/>
      <c r="H44" s="100"/>
      <c r="I44" s="100"/>
      <c r="J44" s="101"/>
      <c r="K44" s="100"/>
      <c r="L44" s="100"/>
      <c r="M44" s="100"/>
      <c r="N44" s="100"/>
      <c r="O44" s="102"/>
      <c r="P44" s="100"/>
      <c r="Q44" s="100"/>
      <c r="R44" s="146"/>
    </row>
    <row r="45" spans="1:18" ht="40.799999999999997" customHeight="1">
      <c r="A45" s="113" t="s">
        <v>69</v>
      </c>
      <c r="B45" s="60"/>
      <c r="C45" s="125">
        <v>1246</v>
      </c>
      <c r="D45" s="103">
        <v>993</v>
      </c>
      <c r="E45" s="103">
        <v>2345</v>
      </c>
      <c r="F45" s="103">
        <v>9376</v>
      </c>
      <c r="G45" s="103">
        <v>2589</v>
      </c>
      <c r="H45" s="103">
        <v>18224</v>
      </c>
      <c r="I45" s="103">
        <v>5194</v>
      </c>
      <c r="J45" s="103">
        <v>3049</v>
      </c>
      <c r="K45" s="103">
        <v>2096</v>
      </c>
      <c r="L45" s="103">
        <v>1765</v>
      </c>
      <c r="M45" s="103">
        <v>1183</v>
      </c>
      <c r="N45" s="103">
        <v>669</v>
      </c>
      <c r="O45" s="103">
        <v>3727</v>
      </c>
      <c r="P45" s="103">
        <v>771</v>
      </c>
      <c r="Q45" s="103">
        <v>1381</v>
      </c>
      <c r="R45" s="125">
        <v>2869</v>
      </c>
    </row>
  </sheetData>
  <customSheetViews>
    <customSheetView guid="{67B56ECE-405C-4574-830E-8288B238DD46}" state="hidden">
      <pane xSplit="2" ySplit="3" topLeftCell="C19" activePane="bottomRight" state="frozen"/>
      <selection pane="bottomRight" activeCell="J27" sqref="J27"/>
      <pageMargins left="0.7" right="0.7" top="0.75" bottom="0.75" header="0.3" footer="0.3"/>
    </customSheetView>
    <customSheetView guid="{536E65A8-AAEB-4C8E-B41F-640591C62A68}" state="hidden">
      <pane xSplit="2" ySplit="3" topLeftCell="C19" activePane="bottomRight" state="frozen"/>
      <selection pane="bottomRight" activeCell="J27" sqref="J27"/>
      <pageMargins left="0.7" right="0.7" top="0.75" bottom="0.75" header="0.3" footer="0.3"/>
    </customSheetView>
    <customSheetView guid="{AB0FB087-82D7-4F94-8308-D6F3FB89D9A7}" state="hidden">
      <pane xSplit="2" ySplit="3" topLeftCell="C19" activePane="bottomRight" state="frozen"/>
      <selection pane="bottomRight" activeCell="J27" sqref="J27"/>
      <pageMargins left="0.7" right="0.7" top="0.75" bottom="0.75" header="0.3" footer="0.3"/>
    </customSheetView>
    <customSheetView guid="{9ADFB77C-52E6-44E4-A9A7-73B42124B1CE}" state="hidden">
      <pane xSplit="2" ySplit="3" topLeftCell="C19" activePane="bottomRight" state="frozen"/>
      <selection pane="bottomRight" activeCell="J27" sqref="J27"/>
      <pageMargins left="0.7" right="0.7" top="0.75" bottom="0.75" header="0.3" footer="0.3"/>
    </customSheetView>
    <customSheetView guid="{442317D0-433B-45B3-A35B-DECDC5831118}" state="hidden">
      <pane xSplit="2" ySplit="3" topLeftCell="C19" activePane="bottomRight" state="frozen"/>
      <selection pane="bottomRight" activeCell="J27" sqref="J27"/>
      <pageMargins left="0.7" right="0.7" top="0.75" bottom="0.75" header="0.3" footer="0.3"/>
    </customSheetView>
    <customSheetView guid="{4B727CD6-1A2D-47E2-85CD-D58EBDFEFC1D}" state="hidden">
      <pane xSplit="2" ySplit="3" topLeftCell="C19" activePane="bottomRight" state="frozen"/>
      <selection pane="bottomRight" activeCell="J27" sqref="J27"/>
      <pageMargins left="0.7" right="0.7" top="0.75" bottom="0.75" header="0.3" footer="0.3"/>
    </customSheetView>
    <customSheetView guid="{474539C2-E8AC-48AA-8CD1-F699CD323E9D}" state="hidden">
      <pane xSplit="2" ySplit="3" topLeftCell="C19" activePane="bottomRight" state="frozen"/>
      <selection pane="bottomRight" activeCell="J27" sqref="J27"/>
      <pageMargins left="0.7" right="0.7" top="0.75" bottom="0.75" header="0.3" footer="0.3"/>
    </customSheetView>
    <customSheetView guid="{538723AC-9229-4670-8249-E98D66836D0E}" state="hidden">
      <pane xSplit="2" ySplit="3" topLeftCell="C19" activePane="bottomRight" state="frozen"/>
      <selection pane="bottomRight" activeCell="J27" sqref="J27"/>
      <pageMargins left="0.7" right="0.7" top="0.75" bottom="0.75" header="0.3" footer="0.3"/>
    </customSheetView>
    <customSheetView guid="{E758E5EE-8625-48A2-971E-697CE8C60C72}" state="hidden">
      <pane xSplit="1.2239583333333333" ySplit="3" topLeftCell="C19" activePane="bottomRight" state="frozen"/>
      <selection pane="bottomRight" activeCell="J27" sqref="J27"/>
      <pageMargins left="0.7" right="0.7" top="0.75" bottom="0.75" header="0.3" footer="0.3"/>
    </customSheetView>
    <customSheetView guid="{9FC68027-15F4-4341-99AC-C65335EA83EB}" state="hidden">
      <pane xSplit="2" ySplit="1" topLeftCell="C19" activePane="bottomRight" state="frozen"/>
      <selection pane="bottomRight" activeCell="J27" sqref="J27"/>
      <pageMargins left="0.7" right="0.7" top="0.75" bottom="0.75" header="0.3" footer="0.3"/>
    </customSheetView>
    <customSheetView guid="{454C9484-A227-478A-AEC9-42331D2E7685}" state="hidden">
      <pane xSplit="2" ySplit="1" topLeftCell="C19" activePane="bottomRight" state="frozen"/>
      <selection pane="bottomRight" activeCell="J27" sqref="J27"/>
      <pageMargins left="0.7" right="0.7" top="0.75" bottom="0.75" header="0.3" footer="0.3"/>
    </customSheetView>
    <customSheetView guid="{70B7FB2F-66D5-4C0C-AC76-C517C7B127EE}" state="hidden">
      <pane xSplit="2" ySplit="1" topLeftCell="C19" activePane="bottomRight" state="frozen"/>
      <selection pane="bottomRight" activeCell="J27" sqref="J27"/>
      <pageMargins left="0.7" right="0.7" top="0.75" bottom="0.75" header="0.3" footer="0.3"/>
    </customSheetView>
    <customSheetView guid="{E2834DDA-36CC-45A1-8008-8C5A40581360}" state="hidden">
      <pane xSplit="2" ySplit="1" topLeftCell="C19" activePane="bottomRight" state="frozen"/>
      <selection pane="bottomRight" activeCell="J27" sqref="J27"/>
      <pageMargins left="0.7" right="0.7" top="0.75" bottom="0.75" header="0.3" footer="0.3"/>
    </customSheetView>
    <customSheetView guid="{22D968EB-EE4A-4C46-8AD2-A8EE6619CA18}" state="hidden">
      <pane xSplit="2" ySplit="1" topLeftCell="C19" activePane="bottomRight" state="frozen"/>
      <selection pane="bottomRight" activeCell="J27" sqref="J27"/>
      <pageMargins left="0.7" right="0.7" top="0.75" bottom="0.75" header="0.3" footer="0.3"/>
    </customSheetView>
    <customSheetView guid="{C08720C7-9518-48A9-8FAF-B0B2D1B17670}" state="hidden">
      <pane xSplit="2" ySplit="1" topLeftCell="C19" activePane="bottomRight" state="frozen"/>
      <selection pane="bottomRight" activeCell="J27" sqref="J27"/>
      <pageMargins left="0.7" right="0.7" top="0.75" bottom="0.75" header="0.3" footer="0.3"/>
    </customSheetView>
    <customSheetView guid="{C4836E1C-180B-498B-917D-ECE7D41D90B2}" state="hidden">
      <pane xSplit="2" ySplit="1" topLeftCell="C19" activePane="bottomRight" state="frozen"/>
      <selection pane="bottomRight" activeCell="J27" sqref="J27"/>
      <pageMargins left="0.7" right="0.7" top="0.75" bottom="0.75" header="0.3" footer="0.3"/>
    </customSheetView>
    <customSheetView guid="{DA7CE3CE-4011-48A4-A2B5-7F126370BA27}" state="hidden">
      <pane xSplit="2" ySplit="1" topLeftCell="C19" activePane="bottomRight" state="frozen"/>
      <selection pane="bottomRight" activeCell="J27" sqref="J27"/>
      <pageMargins left="0.7" right="0.7" top="0.75" bottom="0.75" header="0.3" footer="0.3"/>
    </customSheetView>
    <customSheetView guid="{17F0863B-C506-4DF1-B4DD-7CBE167402D2}" state="hidden">
      <pane xSplit="2" ySplit="1" topLeftCell="C19" activePane="bottomRight" state="frozen"/>
      <selection pane="bottomRight" activeCell="J27" sqref="J27"/>
      <pageMargins left="0.7" right="0.7" top="0.75" bottom="0.75" header="0.3" footer="0.3"/>
    </customSheetView>
    <customSheetView guid="{FB15CA71-0B67-4D54-8490-E4E2BF42F407}" state="hidden">
      <pane xSplit="2" ySplit="1" topLeftCell="C19" activePane="bottomRight" state="frozen"/>
      <selection pane="bottomRight" activeCell="J27" sqref="J27"/>
      <pageMargins left="0.7" right="0.7" top="0.75" bottom="0.75" header="0.3" footer="0.3"/>
    </customSheetView>
    <customSheetView guid="{A785E94F-F6B9-4A4B-AA0E-19C389DEBEE7}" state="hidden">
      <pane xSplit="2" ySplit="3" topLeftCell="C19" activePane="bottomRight" state="frozen"/>
      <selection pane="bottomRight" activeCell="J27" sqref="J27"/>
      <pageMargins left="0.7" right="0.7" top="0.75" bottom="0.75" header="0.3" footer="0.3"/>
    </customSheetView>
    <customSheetView guid="{138900E3-D716-4F4C-92C0-ED4C4004654F}" state="hidden">
      <pane xSplit="2" ySplit="3" topLeftCell="C19" activePane="bottomRight" state="frozen"/>
      <selection pane="bottomRight" activeCell="J27" sqref="J27"/>
      <pageMargins left="0.7" right="0.7" top="0.75" bottom="0.75" header="0.3" footer="0.3"/>
    </customSheetView>
    <customSheetView guid="{D5B5D6D9-C182-4443-8C56-57642350C7E4}" state="hidden">
      <pane xSplit="2" ySplit="2" topLeftCell="C19" activePane="bottomRight" state="frozen"/>
      <selection pane="bottomRight" activeCell="J27" sqref="J27"/>
      <pageMargins left="0.7" right="0.7" top="0.75" bottom="0.75" header="0.3" footer="0.3"/>
    </customSheetView>
    <customSheetView guid="{1F7AFC76-5635-405C-A6BB-7712DB01BE3F}" state="hidden">
      <pane xSplit="1.875" ySplit="3" topLeftCell="C19" activePane="bottomRight" state="frozen"/>
      <selection pane="bottomRight" activeCell="J27" sqref="J27"/>
      <pageMargins left="0.7" right="0.7" top="0.75" bottom="0.75" header="0.3" footer="0.3"/>
    </customSheetView>
  </customSheetViews>
  <mergeCells count="1">
    <mergeCell ref="A1:E1"/>
  </mergeCells>
  <conditionalFormatting sqref="C2">
    <cfRule type="containsText" dxfId="1574" priority="1454" operator="containsText" text="Issues to overcome/expected to complete">
      <formula>NOT(ISERROR(SEARCH("Issues to overcome/expected to complete",C2)))</formula>
    </cfRule>
  </conditionalFormatting>
  <conditionalFormatting sqref="C3 P3">
    <cfRule type="containsText" dxfId="1573" priority="1465" operator="containsText" text="Completed or fully on track">
      <formula>NOT(ISERROR(SEARCH("Completed or fully on track",C3)))</formula>
    </cfRule>
    <cfRule type="containsText" dxfId="1572" priority="1466" operator="containsText" text="On track with minor barriers to completion">
      <formula>NOT(ISERROR(SEARCH("On track with minor barriers to completion",C3)))</formula>
    </cfRule>
    <cfRule type="containsText" dxfId="1571" priority="1467" operator="containsText" text="Significant barriers to completion">
      <formula>NOT(ISERROR(SEARCH("Significant barriers to completion",C3)))</formula>
    </cfRule>
  </conditionalFormatting>
  <conditionalFormatting sqref="C3 P3">
    <cfRule type="containsText" dxfId="1570" priority="1464" operator="containsText" text="Issues to overcome/expected to complete">
      <formula>NOT(ISERROR(SEARCH("Issues to overcome/expected to complete",C3)))</formula>
    </cfRule>
  </conditionalFormatting>
  <conditionalFormatting sqref="A30:R33 A12:I12 L12:N12 P12:R12 A11:E11 G11:M11 O11:R11 A35:R35 A44:R44 A19:R19">
    <cfRule type="containsText" dxfId="1569" priority="1461" operator="containsText" text="Completed or fully on track">
      <formula>NOT(ISERROR(SEARCH("Completed or fully on track",A11)))</formula>
    </cfRule>
    <cfRule type="containsText" dxfId="1568" priority="1462" operator="containsText" text="Issues to overcome/expected to complete">
      <formula>NOT(ISERROR(SEARCH("Issues to overcome/expected to complete",A11)))</formula>
    </cfRule>
    <cfRule type="containsText" dxfId="1567" priority="1463" operator="containsText" text="Significant barriers to completion">
      <formula>NOT(ISERROR(SEARCH("Significant barriers to completion",A11)))</formula>
    </cfRule>
  </conditionalFormatting>
  <conditionalFormatting sqref="C2">
    <cfRule type="containsText" dxfId="1566" priority="1458" operator="containsText" text="Completed or fully on track">
      <formula>NOT(ISERROR(SEARCH("Completed or fully on track",C2)))</formula>
    </cfRule>
    <cfRule type="containsText" dxfId="1565" priority="1459" operator="containsText" text="On track with minor barriers to completion">
      <formula>NOT(ISERROR(SEARCH("On track with minor barriers to completion",C2)))</formula>
    </cfRule>
    <cfRule type="containsText" dxfId="1564" priority="1460" operator="containsText" text="Significant barriers to completion">
      <formula>NOT(ISERROR(SEARCH("Significant barriers to completion",C2)))</formula>
    </cfRule>
  </conditionalFormatting>
  <conditionalFormatting sqref="C2">
    <cfRule type="containsText" dxfId="1563" priority="1455" operator="containsText" text="Completed or fully on track">
      <formula>NOT(ISERROR(SEARCH("Completed or fully on track",C2)))</formula>
    </cfRule>
    <cfRule type="containsText" dxfId="1562" priority="1456" operator="containsText" text="On track with minor barriers to completion">
      <formula>NOT(ISERROR(SEARCH("On track with minor barriers to completion",C2)))</formula>
    </cfRule>
    <cfRule type="containsText" dxfId="1561" priority="1457" operator="containsText" text="Significant barriers to completion">
      <formula>NOT(ISERROR(SEARCH("Significant barriers to completion",C2)))</formula>
    </cfRule>
  </conditionalFormatting>
  <conditionalFormatting sqref="C33">
    <cfRule type="containsText" dxfId="1560" priority="1451" operator="containsText" text="Completed or fully on track">
      <formula>NOT(ISERROR(SEARCH("Completed or fully on track",C33)))</formula>
    </cfRule>
    <cfRule type="containsText" dxfId="1559" priority="1452" operator="containsText" text="Issues to overcome/expected to complete">
      <formula>NOT(ISERROR(SEARCH("Issues to overcome/expected to complete",C33)))</formula>
    </cfRule>
    <cfRule type="containsText" dxfId="1558" priority="1453" operator="containsText" text="Significant barriers to completion">
      <formula>NOT(ISERROR(SEARCH("Significant barriers to completion",C33)))</formula>
    </cfRule>
  </conditionalFormatting>
  <conditionalFormatting sqref="C12">
    <cfRule type="containsText" dxfId="1557" priority="1447" operator="containsText" text="Issues to overcome/expected to complete">
      <formula>NOT(ISERROR(SEARCH("Issues to overcome/expected to complete",C12)))</formula>
    </cfRule>
  </conditionalFormatting>
  <conditionalFormatting sqref="C12">
    <cfRule type="containsText" dxfId="1556" priority="1448" operator="containsText" text="Completed or fully on track">
      <formula>NOT(ISERROR(SEARCH("Completed or fully on track",C12)))</formula>
    </cfRule>
    <cfRule type="containsText" dxfId="1555" priority="1449" operator="containsText" text="On track with minor barriers to completion">
      <formula>NOT(ISERROR(SEARCH("On track with minor barriers to completion",C12)))</formula>
    </cfRule>
    <cfRule type="containsText" dxfId="1554" priority="1450" operator="containsText" text="Significant barriers to completion">
      <formula>NOT(ISERROR(SEARCH("Significant barriers to completion",C12)))</formula>
    </cfRule>
  </conditionalFormatting>
  <conditionalFormatting sqref="B11">
    <cfRule type="containsText" dxfId="1553" priority="1444" operator="containsText" text="Completed or fully on track">
      <formula>NOT(ISERROR(SEARCH("Completed or fully on track",B11)))</formula>
    </cfRule>
    <cfRule type="containsText" dxfId="1552" priority="1445" operator="containsText" text="On track with minor barriers to completion">
      <formula>NOT(ISERROR(SEARCH("On track with minor barriers to completion",B11)))</formula>
    </cfRule>
    <cfRule type="containsText" dxfId="1551" priority="1446" operator="containsText" text="Significant barriers to completion">
      <formula>NOT(ISERROR(SEARCH("Significant barriers to completion",B11)))</formula>
    </cfRule>
  </conditionalFormatting>
  <conditionalFormatting sqref="B11">
    <cfRule type="containsText" dxfId="1550" priority="1441" operator="containsText" text="Completed or fully on track">
      <formula>NOT(ISERROR(SEARCH("Completed or fully on track",B11)))</formula>
    </cfRule>
    <cfRule type="containsText" dxfId="1549" priority="1442" operator="containsText" text="On track with minor barriers to completion">
      <formula>NOT(ISERROR(SEARCH("On track with minor barriers to completion",B11)))</formula>
    </cfRule>
    <cfRule type="containsText" dxfId="1548" priority="1443" operator="containsText" text="Significant barriers to completion">
      <formula>NOT(ISERROR(SEARCH("Significant barriers to completion",B11)))</formula>
    </cfRule>
  </conditionalFormatting>
  <conditionalFormatting sqref="B11">
    <cfRule type="containsText" dxfId="1547" priority="1440" operator="containsText" text="Issues to overcome/expected to complete">
      <formula>NOT(ISERROR(SEARCH("Issues to overcome/expected to complete",B11)))</formula>
    </cfRule>
  </conditionalFormatting>
  <conditionalFormatting sqref="B11">
    <cfRule type="containsText" dxfId="1546" priority="1437" operator="containsText" text="Completed or fully on track">
      <formula>NOT(ISERROR(SEARCH("Completed or fully on track",B11)))</formula>
    </cfRule>
    <cfRule type="containsText" dxfId="1545" priority="1438" operator="containsText" text="On track with minor barriers to completion">
      <formula>NOT(ISERROR(SEARCH("On track with minor barriers to completion",B11)))</formula>
    </cfRule>
    <cfRule type="containsText" dxfId="1544" priority="1439" operator="containsText" text="Significant barriers to completion">
      <formula>NOT(ISERROR(SEARCH("Significant barriers to completion",B11)))</formula>
    </cfRule>
  </conditionalFormatting>
  <conditionalFormatting sqref="B11">
    <cfRule type="containsText" dxfId="1543" priority="1434" operator="containsText" text="Completed or fully on track">
      <formula>NOT(ISERROR(SEARCH("Completed or fully on track",B11)))</formula>
    </cfRule>
    <cfRule type="containsText" dxfId="1542" priority="1435" operator="containsText" text="On track with minor barriers to completion">
      <formula>NOT(ISERROR(SEARCH("On track with minor barriers to completion",B11)))</formula>
    </cfRule>
    <cfRule type="containsText" dxfId="1541" priority="1436" operator="containsText" text="Significant barriers to completion">
      <formula>NOT(ISERROR(SEARCH("Significant barriers to completion",B11)))</formula>
    </cfRule>
  </conditionalFormatting>
  <conditionalFormatting sqref="B11">
    <cfRule type="containsText" dxfId="1540" priority="1433" operator="containsText" text="Issues to overcome/expected to complete">
      <formula>NOT(ISERROR(SEARCH("Issues to overcome/expected to complete",B11)))</formula>
    </cfRule>
  </conditionalFormatting>
  <conditionalFormatting sqref="C35">
    <cfRule type="containsText" dxfId="1539" priority="1430" operator="containsText" text="Completed or fully on track">
      <formula>NOT(ISERROR(SEARCH("Completed or fully on track",C35)))</formula>
    </cfRule>
    <cfRule type="containsText" dxfId="1538" priority="1431" operator="containsText" text="Issues to overcome/expected to complete">
      <formula>NOT(ISERROR(SEARCH("Issues to overcome/expected to complete",C35)))</formula>
    </cfRule>
    <cfRule type="containsText" dxfId="1537" priority="1432" operator="containsText" text="Significant barriers to completion">
      <formula>NOT(ISERROR(SEARCH("Significant barriers to completion",C35)))</formula>
    </cfRule>
  </conditionalFormatting>
  <conditionalFormatting sqref="C30">
    <cfRule type="containsText" dxfId="1536" priority="1427" operator="containsText" text="Completed or fully on track">
      <formula>NOT(ISERROR(SEARCH("Completed or fully on track",C30)))</formula>
    </cfRule>
    <cfRule type="containsText" dxfId="1535" priority="1428" operator="containsText" text="Issues to overcome/expected to complete">
      <formula>NOT(ISERROR(SEARCH("Issues to overcome/expected to complete",C30)))</formula>
    </cfRule>
    <cfRule type="containsText" dxfId="1534" priority="1429" operator="containsText" text="Significant barriers to completion">
      <formula>NOT(ISERROR(SEARCH("Significant barriers to completion",C30)))</formula>
    </cfRule>
  </conditionalFormatting>
  <conditionalFormatting sqref="D2">
    <cfRule type="containsText" dxfId="1533" priority="1413" operator="containsText" text="Issues to overcome/expected to complete">
      <formula>NOT(ISERROR(SEARCH("Issues to overcome/expected to complete",D2)))</formula>
    </cfRule>
  </conditionalFormatting>
  <conditionalFormatting sqref="D3">
    <cfRule type="containsText" dxfId="1532" priority="1424" operator="containsText" text="Completed or fully on track">
      <formula>NOT(ISERROR(SEARCH("Completed or fully on track",D3)))</formula>
    </cfRule>
    <cfRule type="containsText" dxfId="1531" priority="1425" operator="containsText" text="On track with minor barriers to completion">
      <formula>NOT(ISERROR(SEARCH("On track with minor barriers to completion",D3)))</formula>
    </cfRule>
    <cfRule type="containsText" dxfId="1530" priority="1426" operator="containsText" text="Significant barriers to completion">
      <formula>NOT(ISERROR(SEARCH("Significant barriers to completion",D3)))</formula>
    </cfRule>
  </conditionalFormatting>
  <conditionalFormatting sqref="D3">
    <cfRule type="containsText" dxfId="1529" priority="1423" operator="containsText" text="Issues to overcome/expected to complete">
      <formula>NOT(ISERROR(SEARCH("Issues to overcome/expected to complete",D3)))</formula>
    </cfRule>
  </conditionalFormatting>
  <conditionalFormatting sqref="D31:D32">
    <cfRule type="containsText" dxfId="1528" priority="1420" operator="containsText" text="Completed or fully on track">
      <formula>NOT(ISERROR(SEARCH("Completed or fully on track",D31)))</formula>
    </cfRule>
    <cfRule type="containsText" dxfId="1527" priority="1421" operator="containsText" text="Issues to overcome/expected to complete">
      <formula>NOT(ISERROR(SEARCH("Issues to overcome/expected to complete",D31)))</formula>
    </cfRule>
    <cfRule type="containsText" dxfId="1526" priority="1422" operator="containsText" text="Significant barriers to completion">
      <formula>NOT(ISERROR(SEARCH("Significant barriers to completion",D31)))</formula>
    </cfRule>
  </conditionalFormatting>
  <conditionalFormatting sqref="D2">
    <cfRule type="containsText" dxfId="1525" priority="1417" operator="containsText" text="Completed or fully on track">
      <formula>NOT(ISERROR(SEARCH("Completed or fully on track",D2)))</formula>
    </cfRule>
    <cfRule type="containsText" dxfId="1524" priority="1418" operator="containsText" text="On track with minor barriers to completion">
      <formula>NOT(ISERROR(SEARCH("On track with minor barriers to completion",D2)))</formula>
    </cfRule>
    <cfRule type="containsText" dxfId="1523" priority="1419" operator="containsText" text="Significant barriers to completion">
      <formula>NOT(ISERROR(SEARCH("Significant barriers to completion",D2)))</formula>
    </cfRule>
  </conditionalFormatting>
  <conditionalFormatting sqref="D2">
    <cfRule type="containsText" dxfId="1522" priority="1414" operator="containsText" text="Completed or fully on track">
      <formula>NOT(ISERROR(SEARCH("Completed or fully on track",D2)))</formula>
    </cfRule>
    <cfRule type="containsText" dxfId="1521" priority="1415" operator="containsText" text="On track with minor barriers to completion">
      <formula>NOT(ISERROR(SEARCH("On track with minor barriers to completion",D2)))</formula>
    </cfRule>
    <cfRule type="containsText" dxfId="1520" priority="1416" operator="containsText" text="Significant barriers to completion">
      <formula>NOT(ISERROR(SEARCH("Significant barriers to completion",D2)))</formula>
    </cfRule>
  </conditionalFormatting>
  <conditionalFormatting sqref="D33">
    <cfRule type="containsText" dxfId="1519" priority="1410" operator="containsText" text="Completed or fully on track">
      <formula>NOT(ISERROR(SEARCH("Completed or fully on track",D33)))</formula>
    </cfRule>
    <cfRule type="containsText" dxfId="1518" priority="1411" operator="containsText" text="Issues to overcome/expected to complete">
      <formula>NOT(ISERROR(SEARCH("Issues to overcome/expected to complete",D33)))</formula>
    </cfRule>
    <cfRule type="containsText" dxfId="1517" priority="1412" operator="containsText" text="Significant barriers to completion">
      <formula>NOT(ISERROR(SEARCH("Significant barriers to completion",D33)))</formula>
    </cfRule>
  </conditionalFormatting>
  <conditionalFormatting sqref="D12">
    <cfRule type="containsText" dxfId="1516" priority="1406" operator="containsText" text="Issues to overcome/expected to complete">
      <formula>NOT(ISERROR(SEARCH("Issues to overcome/expected to complete",D12)))</formula>
    </cfRule>
  </conditionalFormatting>
  <conditionalFormatting sqref="D12">
    <cfRule type="containsText" dxfId="1515" priority="1407" operator="containsText" text="Completed or fully on track">
      <formula>NOT(ISERROR(SEARCH("Completed or fully on track",D12)))</formula>
    </cfRule>
    <cfRule type="containsText" dxfId="1514" priority="1408" operator="containsText" text="On track with minor barriers to completion">
      <formula>NOT(ISERROR(SEARCH("On track with minor barriers to completion",D12)))</formula>
    </cfRule>
    <cfRule type="containsText" dxfId="1513" priority="1409" operator="containsText" text="Significant barriers to completion">
      <formula>NOT(ISERROR(SEARCH("Significant barriers to completion",D12)))</formula>
    </cfRule>
  </conditionalFormatting>
  <conditionalFormatting sqref="D35">
    <cfRule type="containsText" dxfId="1512" priority="1403" operator="containsText" text="Completed or fully on track">
      <formula>NOT(ISERROR(SEARCH("Completed or fully on track",D35)))</formula>
    </cfRule>
    <cfRule type="containsText" dxfId="1511" priority="1404" operator="containsText" text="Issues to overcome/expected to complete">
      <formula>NOT(ISERROR(SEARCH("Issues to overcome/expected to complete",D35)))</formula>
    </cfRule>
    <cfRule type="containsText" dxfId="1510" priority="1405" operator="containsText" text="Significant barriers to completion">
      <formula>NOT(ISERROR(SEARCH("Significant barriers to completion",D35)))</formula>
    </cfRule>
  </conditionalFormatting>
  <conditionalFormatting sqref="D30">
    <cfRule type="containsText" dxfId="1509" priority="1400" operator="containsText" text="Completed or fully on track">
      <formula>NOT(ISERROR(SEARCH("Completed or fully on track",D30)))</formula>
    </cfRule>
    <cfRule type="containsText" dxfId="1508" priority="1401" operator="containsText" text="Issues to overcome/expected to complete">
      <formula>NOT(ISERROR(SEARCH("Issues to overcome/expected to complete",D30)))</formula>
    </cfRule>
    <cfRule type="containsText" dxfId="1507" priority="1402" operator="containsText" text="Significant barriers to completion">
      <formula>NOT(ISERROR(SEARCH("Significant barriers to completion",D30)))</formula>
    </cfRule>
  </conditionalFormatting>
  <conditionalFormatting sqref="E2">
    <cfRule type="containsText" dxfId="1506" priority="1386" operator="containsText" text="Issues to overcome/expected to complete">
      <formula>NOT(ISERROR(SEARCH("Issues to overcome/expected to complete",E2)))</formula>
    </cfRule>
  </conditionalFormatting>
  <conditionalFormatting sqref="E3">
    <cfRule type="containsText" dxfId="1505" priority="1397" operator="containsText" text="Completed or fully on track">
      <formula>NOT(ISERROR(SEARCH("Completed or fully on track",E3)))</formula>
    </cfRule>
    <cfRule type="containsText" dxfId="1504" priority="1398" operator="containsText" text="On track with minor barriers to completion">
      <formula>NOT(ISERROR(SEARCH("On track with minor barriers to completion",E3)))</formula>
    </cfRule>
    <cfRule type="containsText" dxfId="1503" priority="1399" operator="containsText" text="Significant barriers to completion">
      <formula>NOT(ISERROR(SEARCH("Significant barriers to completion",E3)))</formula>
    </cfRule>
  </conditionalFormatting>
  <conditionalFormatting sqref="E3">
    <cfRule type="containsText" dxfId="1502" priority="1396" operator="containsText" text="Issues to overcome/expected to complete">
      <formula>NOT(ISERROR(SEARCH("Issues to overcome/expected to complete",E3)))</formula>
    </cfRule>
  </conditionalFormatting>
  <conditionalFormatting sqref="E31:E32">
    <cfRule type="containsText" dxfId="1501" priority="1393" operator="containsText" text="Completed or fully on track">
      <formula>NOT(ISERROR(SEARCH("Completed or fully on track",E31)))</formula>
    </cfRule>
    <cfRule type="containsText" dxfId="1500" priority="1394" operator="containsText" text="Issues to overcome/expected to complete">
      <formula>NOT(ISERROR(SEARCH("Issues to overcome/expected to complete",E31)))</formula>
    </cfRule>
    <cfRule type="containsText" dxfId="1499" priority="1395" operator="containsText" text="Significant barriers to completion">
      <formula>NOT(ISERROR(SEARCH("Significant barriers to completion",E31)))</formula>
    </cfRule>
  </conditionalFormatting>
  <conditionalFormatting sqref="E2">
    <cfRule type="containsText" dxfId="1498" priority="1390" operator="containsText" text="Completed or fully on track">
      <formula>NOT(ISERROR(SEARCH("Completed or fully on track",E2)))</formula>
    </cfRule>
    <cfRule type="containsText" dxfId="1497" priority="1391" operator="containsText" text="On track with minor barriers to completion">
      <formula>NOT(ISERROR(SEARCH("On track with minor barriers to completion",E2)))</formula>
    </cfRule>
    <cfRule type="containsText" dxfId="1496" priority="1392" operator="containsText" text="Significant barriers to completion">
      <formula>NOT(ISERROR(SEARCH("Significant barriers to completion",E2)))</formula>
    </cfRule>
  </conditionalFormatting>
  <conditionalFormatting sqref="E2">
    <cfRule type="containsText" dxfId="1495" priority="1387" operator="containsText" text="Completed or fully on track">
      <formula>NOT(ISERROR(SEARCH("Completed or fully on track",E2)))</formula>
    </cfRule>
    <cfRule type="containsText" dxfId="1494" priority="1388" operator="containsText" text="On track with minor barriers to completion">
      <formula>NOT(ISERROR(SEARCH("On track with minor barriers to completion",E2)))</formula>
    </cfRule>
    <cfRule type="containsText" dxfId="1493" priority="1389" operator="containsText" text="Significant barriers to completion">
      <formula>NOT(ISERROR(SEARCH("Significant barriers to completion",E2)))</formula>
    </cfRule>
  </conditionalFormatting>
  <conditionalFormatting sqref="E33">
    <cfRule type="containsText" dxfId="1492" priority="1383" operator="containsText" text="Completed or fully on track">
      <formula>NOT(ISERROR(SEARCH("Completed or fully on track",E33)))</formula>
    </cfRule>
    <cfRule type="containsText" dxfId="1491" priority="1384" operator="containsText" text="Issues to overcome/expected to complete">
      <formula>NOT(ISERROR(SEARCH("Issues to overcome/expected to complete",E33)))</formula>
    </cfRule>
    <cfRule type="containsText" dxfId="1490" priority="1385" operator="containsText" text="Significant barriers to completion">
      <formula>NOT(ISERROR(SEARCH("Significant barriers to completion",E33)))</formula>
    </cfRule>
  </conditionalFormatting>
  <conditionalFormatting sqref="E12">
    <cfRule type="containsText" dxfId="1489" priority="1379" operator="containsText" text="Issues to overcome/expected to complete">
      <formula>NOT(ISERROR(SEARCH("Issues to overcome/expected to complete",E12)))</formula>
    </cfRule>
  </conditionalFormatting>
  <conditionalFormatting sqref="E12">
    <cfRule type="containsText" dxfId="1488" priority="1380" operator="containsText" text="Completed or fully on track">
      <formula>NOT(ISERROR(SEARCH("Completed or fully on track",E12)))</formula>
    </cfRule>
    <cfRule type="containsText" dxfId="1487" priority="1381" operator="containsText" text="On track with minor barriers to completion">
      <formula>NOT(ISERROR(SEARCH("On track with minor barriers to completion",E12)))</formula>
    </cfRule>
    <cfRule type="containsText" dxfId="1486" priority="1382" operator="containsText" text="Significant barriers to completion">
      <formula>NOT(ISERROR(SEARCH("Significant barriers to completion",E12)))</formula>
    </cfRule>
  </conditionalFormatting>
  <conditionalFormatting sqref="E35">
    <cfRule type="containsText" dxfId="1485" priority="1376" operator="containsText" text="Completed or fully on track">
      <formula>NOT(ISERROR(SEARCH("Completed or fully on track",E35)))</formula>
    </cfRule>
    <cfRule type="containsText" dxfId="1484" priority="1377" operator="containsText" text="Issues to overcome/expected to complete">
      <formula>NOT(ISERROR(SEARCH("Issues to overcome/expected to complete",E35)))</formula>
    </cfRule>
    <cfRule type="containsText" dxfId="1483" priority="1378" operator="containsText" text="Significant barriers to completion">
      <formula>NOT(ISERROR(SEARCH("Significant barriers to completion",E35)))</formula>
    </cfRule>
  </conditionalFormatting>
  <conditionalFormatting sqref="E30">
    <cfRule type="containsText" dxfId="1482" priority="1373" operator="containsText" text="Completed or fully on track">
      <formula>NOT(ISERROR(SEARCH("Completed or fully on track",E30)))</formula>
    </cfRule>
    <cfRule type="containsText" dxfId="1481" priority="1374" operator="containsText" text="Issues to overcome/expected to complete">
      <formula>NOT(ISERROR(SEARCH("Issues to overcome/expected to complete",E30)))</formula>
    </cfRule>
    <cfRule type="containsText" dxfId="1480" priority="1375" operator="containsText" text="Significant barriers to completion">
      <formula>NOT(ISERROR(SEARCH("Significant barriers to completion",E30)))</formula>
    </cfRule>
  </conditionalFormatting>
  <conditionalFormatting sqref="F2">
    <cfRule type="containsText" dxfId="1479" priority="1359" operator="containsText" text="Issues to overcome/expected to complete">
      <formula>NOT(ISERROR(SEARCH("Issues to overcome/expected to complete",F2)))</formula>
    </cfRule>
  </conditionalFormatting>
  <conditionalFormatting sqref="F3">
    <cfRule type="containsText" dxfId="1478" priority="1370" operator="containsText" text="Completed or fully on track">
      <formula>NOT(ISERROR(SEARCH("Completed or fully on track",F3)))</formula>
    </cfRule>
    <cfRule type="containsText" dxfId="1477" priority="1371" operator="containsText" text="On track with minor barriers to completion">
      <formula>NOT(ISERROR(SEARCH("On track with minor barriers to completion",F3)))</formula>
    </cfRule>
    <cfRule type="containsText" dxfId="1476" priority="1372" operator="containsText" text="Significant barriers to completion">
      <formula>NOT(ISERROR(SEARCH("Significant barriers to completion",F3)))</formula>
    </cfRule>
  </conditionalFormatting>
  <conditionalFormatting sqref="F3">
    <cfRule type="containsText" dxfId="1475" priority="1369" operator="containsText" text="Issues to overcome/expected to complete">
      <formula>NOT(ISERROR(SEARCH("Issues to overcome/expected to complete",F3)))</formula>
    </cfRule>
  </conditionalFormatting>
  <conditionalFormatting sqref="F31:F32">
    <cfRule type="containsText" dxfId="1474" priority="1366" operator="containsText" text="Completed or fully on track">
      <formula>NOT(ISERROR(SEARCH("Completed or fully on track",F31)))</formula>
    </cfRule>
    <cfRule type="containsText" dxfId="1473" priority="1367" operator="containsText" text="Issues to overcome/expected to complete">
      <formula>NOT(ISERROR(SEARCH("Issues to overcome/expected to complete",F31)))</formula>
    </cfRule>
    <cfRule type="containsText" dxfId="1472" priority="1368" operator="containsText" text="Significant barriers to completion">
      <formula>NOT(ISERROR(SEARCH("Significant barriers to completion",F31)))</formula>
    </cfRule>
  </conditionalFormatting>
  <conditionalFormatting sqref="F2">
    <cfRule type="containsText" dxfId="1471" priority="1363" operator="containsText" text="Completed or fully on track">
      <formula>NOT(ISERROR(SEARCH("Completed or fully on track",F2)))</formula>
    </cfRule>
    <cfRule type="containsText" dxfId="1470" priority="1364" operator="containsText" text="On track with minor barriers to completion">
      <formula>NOT(ISERROR(SEARCH("On track with minor barriers to completion",F2)))</formula>
    </cfRule>
    <cfRule type="containsText" dxfId="1469" priority="1365" operator="containsText" text="Significant barriers to completion">
      <formula>NOT(ISERROR(SEARCH("Significant barriers to completion",F2)))</formula>
    </cfRule>
  </conditionalFormatting>
  <conditionalFormatting sqref="F2">
    <cfRule type="containsText" dxfId="1468" priority="1360" operator="containsText" text="Completed or fully on track">
      <formula>NOT(ISERROR(SEARCH("Completed or fully on track",F2)))</formula>
    </cfRule>
    <cfRule type="containsText" dxfId="1467" priority="1361" operator="containsText" text="On track with minor barriers to completion">
      <formula>NOT(ISERROR(SEARCH("On track with minor barriers to completion",F2)))</formula>
    </cfRule>
    <cfRule type="containsText" dxfId="1466" priority="1362" operator="containsText" text="Significant barriers to completion">
      <formula>NOT(ISERROR(SEARCH("Significant barriers to completion",F2)))</formula>
    </cfRule>
  </conditionalFormatting>
  <conditionalFormatting sqref="F33">
    <cfRule type="containsText" dxfId="1465" priority="1356" operator="containsText" text="Completed or fully on track">
      <formula>NOT(ISERROR(SEARCH("Completed or fully on track",F33)))</formula>
    </cfRule>
    <cfRule type="containsText" dxfId="1464" priority="1357" operator="containsText" text="Issues to overcome/expected to complete">
      <formula>NOT(ISERROR(SEARCH("Issues to overcome/expected to complete",F33)))</formula>
    </cfRule>
    <cfRule type="containsText" dxfId="1463" priority="1358" operator="containsText" text="Significant barriers to completion">
      <formula>NOT(ISERROR(SEARCH("Significant barriers to completion",F33)))</formula>
    </cfRule>
  </conditionalFormatting>
  <conditionalFormatting sqref="F12">
    <cfRule type="containsText" dxfId="1462" priority="1352" operator="containsText" text="Issues to overcome/expected to complete">
      <formula>NOT(ISERROR(SEARCH("Issues to overcome/expected to complete",F12)))</formula>
    </cfRule>
  </conditionalFormatting>
  <conditionalFormatting sqref="F12">
    <cfRule type="containsText" dxfId="1461" priority="1353" operator="containsText" text="Completed or fully on track">
      <formula>NOT(ISERROR(SEARCH("Completed or fully on track",F12)))</formula>
    </cfRule>
    <cfRule type="containsText" dxfId="1460" priority="1354" operator="containsText" text="On track with minor barriers to completion">
      <formula>NOT(ISERROR(SEARCH("On track with minor barriers to completion",F12)))</formula>
    </cfRule>
    <cfRule type="containsText" dxfId="1459" priority="1355" operator="containsText" text="Significant barriers to completion">
      <formula>NOT(ISERROR(SEARCH("Significant barriers to completion",F12)))</formula>
    </cfRule>
  </conditionalFormatting>
  <conditionalFormatting sqref="F35">
    <cfRule type="containsText" dxfId="1458" priority="1349" operator="containsText" text="Completed or fully on track">
      <formula>NOT(ISERROR(SEARCH("Completed or fully on track",F35)))</formula>
    </cfRule>
    <cfRule type="containsText" dxfId="1457" priority="1350" operator="containsText" text="Issues to overcome/expected to complete">
      <formula>NOT(ISERROR(SEARCH("Issues to overcome/expected to complete",F35)))</formula>
    </cfRule>
    <cfRule type="containsText" dxfId="1456" priority="1351" operator="containsText" text="Significant barriers to completion">
      <formula>NOT(ISERROR(SEARCH("Significant barriers to completion",F35)))</formula>
    </cfRule>
  </conditionalFormatting>
  <conditionalFormatting sqref="F30">
    <cfRule type="containsText" dxfId="1455" priority="1346" operator="containsText" text="Completed or fully on track">
      <formula>NOT(ISERROR(SEARCH("Completed or fully on track",F30)))</formula>
    </cfRule>
    <cfRule type="containsText" dxfId="1454" priority="1347" operator="containsText" text="Issues to overcome/expected to complete">
      <formula>NOT(ISERROR(SEARCH("Issues to overcome/expected to complete",F30)))</formula>
    </cfRule>
    <cfRule type="containsText" dxfId="1453" priority="1348" operator="containsText" text="Significant barriers to completion">
      <formula>NOT(ISERROR(SEARCH("Significant barriers to completion",F30)))</formula>
    </cfRule>
  </conditionalFormatting>
  <conditionalFormatting sqref="G2">
    <cfRule type="containsText" dxfId="1452" priority="1332" operator="containsText" text="Issues to overcome/expected to complete">
      <formula>NOT(ISERROR(SEARCH("Issues to overcome/expected to complete",G2)))</formula>
    </cfRule>
  </conditionalFormatting>
  <conditionalFormatting sqref="G3">
    <cfRule type="containsText" dxfId="1451" priority="1343" operator="containsText" text="Completed or fully on track">
      <formula>NOT(ISERROR(SEARCH("Completed or fully on track",G3)))</formula>
    </cfRule>
    <cfRule type="containsText" dxfId="1450" priority="1344" operator="containsText" text="On track with minor barriers to completion">
      <formula>NOT(ISERROR(SEARCH("On track with minor barriers to completion",G3)))</formula>
    </cfRule>
    <cfRule type="containsText" dxfId="1449" priority="1345" operator="containsText" text="Significant barriers to completion">
      <formula>NOT(ISERROR(SEARCH("Significant barriers to completion",G3)))</formula>
    </cfRule>
  </conditionalFormatting>
  <conditionalFormatting sqref="G3">
    <cfRule type="containsText" dxfId="1448" priority="1342" operator="containsText" text="Issues to overcome/expected to complete">
      <formula>NOT(ISERROR(SEARCH("Issues to overcome/expected to complete",G3)))</formula>
    </cfRule>
  </conditionalFormatting>
  <conditionalFormatting sqref="G31:G32">
    <cfRule type="containsText" dxfId="1447" priority="1339" operator="containsText" text="Completed or fully on track">
      <formula>NOT(ISERROR(SEARCH("Completed or fully on track",G31)))</formula>
    </cfRule>
    <cfRule type="containsText" dxfId="1446" priority="1340" operator="containsText" text="Issues to overcome/expected to complete">
      <formula>NOT(ISERROR(SEARCH("Issues to overcome/expected to complete",G31)))</formula>
    </cfRule>
    <cfRule type="containsText" dxfId="1445" priority="1341" operator="containsText" text="Significant barriers to completion">
      <formula>NOT(ISERROR(SEARCH("Significant barriers to completion",G31)))</formula>
    </cfRule>
  </conditionalFormatting>
  <conditionalFormatting sqref="G2">
    <cfRule type="containsText" dxfId="1444" priority="1336" operator="containsText" text="Completed or fully on track">
      <formula>NOT(ISERROR(SEARCH("Completed or fully on track",G2)))</formula>
    </cfRule>
    <cfRule type="containsText" dxfId="1443" priority="1337" operator="containsText" text="On track with minor barriers to completion">
      <formula>NOT(ISERROR(SEARCH("On track with minor barriers to completion",G2)))</formula>
    </cfRule>
    <cfRule type="containsText" dxfId="1442" priority="1338" operator="containsText" text="Significant barriers to completion">
      <formula>NOT(ISERROR(SEARCH("Significant barriers to completion",G2)))</formula>
    </cfRule>
  </conditionalFormatting>
  <conditionalFormatting sqref="G2">
    <cfRule type="containsText" dxfId="1441" priority="1333" operator="containsText" text="Completed or fully on track">
      <formula>NOT(ISERROR(SEARCH("Completed or fully on track",G2)))</formula>
    </cfRule>
    <cfRule type="containsText" dxfId="1440" priority="1334" operator="containsText" text="On track with minor barriers to completion">
      <formula>NOT(ISERROR(SEARCH("On track with minor barriers to completion",G2)))</formula>
    </cfRule>
    <cfRule type="containsText" dxfId="1439" priority="1335" operator="containsText" text="Significant barriers to completion">
      <formula>NOT(ISERROR(SEARCH("Significant barriers to completion",G2)))</formula>
    </cfRule>
  </conditionalFormatting>
  <conditionalFormatting sqref="G33">
    <cfRule type="containsText" dxfId="1438" priority="1329" operator="containsText" text="Completed or fully on track">
      <formula>NOT(ISERROR(SEARCH("Completed or fully on track",G33)))</formula>
    </cfRule>
    <cfRule type="containsText" dxfId="1437" priority="1330" operator="containsText" text="Issues to overcome/expected to complete">
      <formula>NOT(ISERROR(SEARCH("Issues to overcome/expected to complete",G33)))</formula>
    </cfRule>
    <cfRule type="containsText" dxfId="1436" priority="1331" operator="containsText" text="Significant barriers to completion">
      <formula>NOT(ISERROR(SEARCH("Significant barriers to completion",G33)))</formula>
    </cfRule>
  </conditionalFormatting>
  <conditionalFormatting sqref="G12">
    <cfRule type="containsText" dxfId="1435" priority="1325" operator="containsText" text="Issues to overcome/expected to complete">
      <formula>NOT(ISERROR(SEARCH("Issues to overcome/expected to complete",G12)))</formula>
    </cfRule>
  </conditionalFormatting>
  <conditionalFormatting sqref="G12">
    <cfRule type="containsText" dxfId="1434" priority="1326" operator="containsText" text="Completed or fully on track">
      <formula>NOT(ISERROR(SEARCH("Completed or fully on track",G12)))</formula>
    </cfRule>
    <cfRule type="containsText" dxfId="1433" priority="1327" operator="containsText" text="On track with minor barriers to completion">
      <formula>NOT(ISERROR(SEARCH("On track with minor barriers to completion",G12)))</formula>
    </cfRule>
    <cfRule type="containsText" dxfId="1432" priority="1328" operator="containsText" text="Significant barriers to completion">
      <formula>NOT(ISERROR(SEARCH("Significant barriers to completion",G12)))</formula>
    </cfRule>
  </conditionalFormatting>
  <conditionalFormatting sqref="G35">
    <cfRule type="containsText" dxfId="1431" priority="1322" operator="containsText" text="Completed or fully on track">
      <formula>NOT(ISERROR(SEARCH("Completed or fully on track",G35)))</formula>
    </cfRule>
    <cfRule type="containsText" dxfId="1430" priority="1323" operator="containsText" text="Issues to overcome/expected to complete">
      <formula>NOT(ISERROR(SEARCH("Issues to overcome/expected to complete",G35)))</formula>
    </cfRule>
    <cfRule type="containsText" dxfId="1429" priority="1324" operator="containsText" text="Significant barriers to completion">
      <formula>NOT(ISERROR(SEARCH("Significant barriers to completion",G35)))</formula>
    </cfRule>
  </conditionalFormatting>
  <conditionalFormatting sqref="G30">
    <cfRule type="containsText" dxfId="1428" priority="1319" operator="containsText" text="Completed or fully on track">
      <formula>NOT(ISERROR(SEARCH("Completed or fully on track",G30)))</formula>
    </cfRule>
    <cfRule type="containsText" dxfId="1427" priority="1320" operator="containsText" text="Issues to overcome/expected to complete">
      <formula>NOT(ISERROR(SEARCH("Issues to overcome/expected to complete",G30)))</formula>
    </cfRule>
    <cfRule type="containsText" dxfId="1426" priority="1321" operator="containsText" text="Significant barriers to completion">
      <formula>NOT(ISERROR(SEARCH("Significant barriers to completion",G30)))</formula>
    </cfRule>
  </conditionalFormatting>
  <conditionalFormatting sqref="H2">
    <cfRule type="containsText" dxfId="1425" priority="1305" operator="containsText" text="Issues to overcome/expected to complete">
      <formula>NOT(ISERROR(SEARCH("Issues to overcome/expected to complete",H2)))</formula>
    </cfRule>
  </conditionalFormatting>
  <conditionalFormatting sqref="H3">
    <cfRule type="containsText" dxfId="1424" priority="1316" operator="containsText" text="Completed or fully on track">
      <formula>NOT(ISERROR(SEARCH("Completed or fully on track",H3)))</formula>
    </cfRule>
    <cfRule type="containsText" dxfId="1423" priority="1317" operator="containsText" text="On track with minor barriers to completion">
      <formula>NOT(ISERROR(SEARCH("On track with minor barriers to completion",H3)))</formula>
    </cfRule>
    <cfRule type="containsText" dxfId="1422" priority="1318" operator="containsText" text="Significant barriers to completion">
      <formula>NOT(ISERROR(SEARCH("Significant barriers to completion",H3)))</formula>
    </cfRule>
  </conditionalFormatting>
  <conditionalFormatting sqref="H3">
    <cfRule type="containsText" dxfId="1421" priority="1315" operator="containsText" text="Issues to overcome/expected to complete">
      <formula>NOT(ISERROR(SEARCH("Issues to overcome/expected to complete",H3)))</formula>
    </cfRule>
  </conditionalFormatting>
  <conditionalFormatting sqref="H31:H32">
    <cfRule type="containsText" dxfId="1420" priority="1312" operator="containsText" text="Completed or fully on track">
      <formula>NOT(ISERROR(SEARCH("Completed or fully on track",H31)))</formula>
    </cfRule>
    <cfRule type="containsText" dxfId="1419" priority="1313" operator="containsText" text="Issues to overcome/expected to complete">
      <formula>NOT(ISERROR(SEARCH("Issues to overcome/expected to complete",H31)))</formula>
    </cfRule>
    <cfRule type="containsText" dxfId="1418" priority="1314" operator="containsText" text="Significant barriers to completion">
      <formula>NOT(ISERROR(SEARCH("Significant barriers to completion",H31)))</formula>
    </cfRule>
  </conditionalFormatting>
  <conditionalFormatting sqref="H2">
    <cfRule type="containsText" dxfId="1417" priority="1309" operator="containsText" text="Completed or fully on track">
      <formula>NOT(ISERROR(SEARCH("Completed or fully on track",H2)))</formula>
    </cfRule>
    <cfRule type="containsText" dxfId="1416" priority="1310" operator="containsText" text="On track with minor barriers to completion">
      <formula>NOT(ISERROR(SEARCH("On track with minor barriers to completion",H2)))</formula>
    </cfRule>
    <cfRule type="containsText" dxfId="1415" priority="1311" operator="containsText" text="Significant barriers to completion">
      <formula>NOT(ISERROR(SEARCH("Significant barriers to completion",H2)))</formula>
    </cfRule>
  </conditionalFormatting>
  <conditionalFormatting sqref="H2">
    <cfRule type="containsText" dxfId="1414" priority="1306" operator="containsText" text="Completed or fully on track">
      <formula>NOT(ISERROR(SEARCH("Completed or fully on track",H2)))</formula>
    </cfRule>
    <cfRule type="containsText" dxfId="1413" priority="1307" operator="containsText" text="On track with minor barriers to completion">
      <formula>NOT(ISERROR(SEARCH("On track with minor barriers to completion",H2)))</formula>
    </cfRule>
    <cfRule type="containsText" dxfId="1412" priority="1308" operator="containsText" text="Significant barriers to completion">
      <formula>NOT(ISERROR(SEARCH("Significant barriers to completion",H2)))</formula>
    </cfRule>
  </conditionalFormatting>
  <conditionalFormatting sqref="H33">
    <cfRule type="containsText" dxfId="1411" priority="1302" operator="containsText" text="Completed or fully on track">
      <formula>NOT(ISERROR(SEARCH("Completed or fully on track",H33)))</formula>
    </cfRule>
    <cfRule type="containsText" dxfId="1410" priority="1303" operator="containsText" text="Issues to overcome/expected to complete">
      <formula>NOT(ISERROR(SEARCH("Issues to overcome/expected to complete",H33)))</formula>
    </cfRule>
    <cfRule type="containsText" dxfId="1409" priority="1304" operator="containsText" text="Significant barriers to completion">
      <formula>NOT(ISERROR(SEARCH("Significant barriers to completion",H33)))</formula>
    </cfRule>
  </conditionalFormatting>
  <conditionalFormatting sqref="H12">
    <cfRule type="containsText" dxfId="1408" priority="1298" operator="containsText" text="Issues to overcome/expected to complete">
      <formula>NOT(ISERROR(SEARCH("Issues to overcome/expected to complete",H12)))</formula>
    </cfRule>
  </conditionalFormatting>
  <conditionalFormatting sqref="H12">
    <cfRule type="containsText" dxfId="1407" priority="1299" operator="containsText" text="Completed or fully on track">
      <formula>NOT(ISERROR(SEARCH("Completed or fully on track",H12)))</formula>
    </cfRule>
    <cfRule type="containsText" dxfId="1406" priority="1300" operator="containsText" text="On track with minor barriers to completion">
      <formula>NOT(ISERROR(SEARCH("On track with minor barriers to completion",H12)))</formula>
    </cfRule>
    <cfRule type="containsText" dxfId="1405" priority="1301" operator="containsText" text="Significant barriers to completion">
      <formula>NOT(ISERROR(SEARCH("Significant barriers to completion",H12)))</formula>
    </cfRule>
  </conditionalFormatting>
  <conditionalFormatting sqref="H35">
    <cfRule type="containsText" dxfId="1404" priority="1295" operator="containsText" text="Completed or fully on track">
      <formula>NOT(ISERROR(SEARCH("Completed or fully on track",H35)))</formula>
    </cfRule>
    <cfRule type="containsText" dxfId="1403" priority="1296" operator="containsText" text="Issues to overcome/expected to complete">
      <formula>NOT(ISERROR(SEARCH("Issues to overcome/expected to complete",H35)))</formula>
    </cfRule>
    <cfRule type="containsText" dxfId="1402" priority="1297" operator="containsText" text="Significant barriers to completion">
      <formula>NOT(ISERROR(SEARCH("Significant barriers to completion",H35)))</formula>
    </cfRule>
  </conditionalFormatting>
  <conditionalFormatting sqref="H30">
    <cfRule type="containsText" dxfId="1401" priority="1292" operator="containsText" text="Completed or fully on track">
      <formula>NOT(ISERROR(SEARCH("Completed or fully on track",H30)))</formula>
    </cfRule>
    <cfRule type="containsText" dxfId="1400" priority="1293" operator="containsText" text="Issues to overcome/expected to complete">
      <formula>NOT(ISERROR(SEARCH("Issues to overcome/expected to complete",H30)))</formula>
    </cfRule>
    <cfRule type="containsText" dxfId="1399" priority="1294" operator="containsText" text="Significant barriers to completion">
      <formula>NOT(ISERROR(SEARCH("Significant barriers to completion",H30)))</formula>
    </cfRule>
  </conditionalFormatting>
  <conditionalFormatting sqref="I2">
    <cfRule type="containsText" dxfId="1398" priority="1278" operator="containsText" text="Issues to overcome/expected to complete">
      <formula>NOT(ISERROR(SEARCH("Issues to overcome/expected to complete",I2)))</formula>
    </cfRule>
  </conditionalFormatting>
  <conditionalFormatting sqref="I3">
    <cfRule type="containsText" dxfId="1397" priority="1289" operator="containsText" text="Completed or fully on track">
      <formula>NOT(ISERROR(SEARCH("Completed or fully on track",I3)))</formula>
    </cfRule>
    <cfRule type="containsText" dxfId="1396" priority="1290" operator="containsText" text="On track with minor barriers to completion">
      <formula>NOT(ISERROR(SEARCH("On track with minor barriers to completion",I3)))</formula>
    </cfRule>
    <cfRule type="containsText" dxfId="1395" priority="1291" operator="containsText" text="Significant barriers to completion">
      <formula>NOT(ISERROR(SEARCH("Significant barriers to completion",I3)))</formula>
    </cfRule>
  </conditionalFormatting>
  <conditionalFormatting sqref="I3">
    <cfRule type="containsText" dxfId="1394" priority="1288" operator="containsText" text="Issues to overcome/expected to complete">
      <formula>NOT(ISERROR(SEARCH("Issues to overcome/expected to complete",I3)))</formula>
    </cfRule>
  </conditionalFormatting>
  <conditionalFormatting sqref="I31:I32">
    <cfRule type="containsText" dxfId="1393" priority="1285" operator="containsText" text="Completed or fully on track">
      <formula>NOT(ISERROR(SEARCH("Completed or fully on track",I31)))</formula>
    </cfRule>
    <cfRule type="containsText" dxfId="1392" priority="1286" operator="containsText" text="Issues to overcome/expected to complete">
      <formula>NOT(ISERROR(SEARCH("Issues to overcome/expected to complete",I31)))</formula>
    </cfRule>
    <cfRule type="containsText" dxfId="1391" priority="1287" operator="containsText" text="Significant barriers to completion">
      <formula>NOT(ISERROR(SEARCH("Significant barriers to completion",I31)))</formula>
    </cfRule>
  </conditionalFormatting>
  <conditionalFormatting sqref="I2">
    <cfRule type="containsText" dxfId="1390" priority="1282" operator="containsText" text="Completed or fully on track">
      <formula>NOT(ISERROR(SEARCH("Completed or fully on track",I2)))</formula>
    </cfRule>
    <cfRule type="containsText" dxfId="1389" priority="1283" operator="containsText" text="On track with minor barriers to completion">
      <formula>NOT(ISERROR(SEARCH("On track with minor barriers to completion",I2)))</formula>
    </cfRule>
    <cfRule type="containsText" dxfId="1388" priority="1284" operator="containsText" text="Significant barriers to completion">
      <formula>NOT(ISERROR(SEARCH("Significant barriers to completion",I2)))</formula>
    </cfRule>
  </conditionalFormatting>
  <conditionalFormatting sqref="I2">
    <cfRule type="containsText" dxfId="1387" priority="1279" operator="containsText" text="Completed or fully on track">
      <formula>NOT(ISERROR(SEARCH("Completed or fully on track",I2)))</formula>
    </cfRule>
    <cfRule type="containsText" dxfId="1386" priority="1280" operator="containsText" text="On track with minor barriers to completion">
      <formula>NOT(ISERROR(SEARCH("On track with minor barriers to completion",I2)))</formula>
    </cfRule>
    <cfRule type="containsText" dxfId="1385" priority="1281" operator="containsText" text="Significant barriers to completion">
      <formula>NOT(ISERROR(SEARCH("Significant barriers to completion",I2)))</formula>
    </cfRule>
  </conditionalFormatting>
  <conditionalFormatting sqref="I33">
    <cfRule type="containsText" dxfId="1384" priority="1275" operator="containsText" text="Completed or fully on track">
      <formula>NOT(ISERROR(SEARCH("Completed or fully on track",I33)))</formula>
    </cfRule>
    <cfRule type="containsText" dxfId="1383" priority="1276" operator="containsText" text="Issues to overcome/expected to complete">
      <formula>NOT(ISERROR(SEARCH("Issues to overcome/expected to complete",I33)))</formula>
    </cfRule>
    <cfRule type="containsText" dxfId="1382" priority="1277" operator="containsText" text="Significant barriers to completion">
      <formula>NOT(ISERROR(SEARCH("Significant barriers to completion",I33)))</formula>
    </cfRule>
  </conditionalFormatting>
  <conditionalFormatting sqref="I12">
    <cfRule type="containsText" dxfId="1381" priority="1271" operator="containsText" text="Issues to overcome/expected to complete">
      <formula>NOT(ISERROR(SEARCH("Issues to overcome/expected to complete",I12)))</formula>
    </cfRule>
  </conditionalFormatting>
  <conditionalFormatting sqref="I12">
    <cfRule type="containsText" dxfId="1380" priority="1272" operator="containsText" text="Completed or fully on track">
      <formula>NOT(ISERROR(SEARCH("Completed or fully on track",I12)))</formula>
    </cfRule>
    <cfRule type="containsText" dxfId="1379" priority="1273" operator="containsText" text="On track with minor barriers to completion">
      <formula>NOT(ISERROR(SEARCH("On track with minor barriers to completion",I12)))</formula>
    </cfRule>
    <cfRule type="containsText" dxfId="1378" priority="1274" operator="containsText" text="Significant barriers to completion">
      <formula>NOT(ISERROR(SEARCH("Significant barriers to completion",I12)))</formula>
    </cfRule>
  </conditionalFormatting>
  <conditionalFormatting sqref="I35">
    <cfRule type="containsText" dxfId="1377" priority="1268" operator="containsText" text="Completed or fully on track">
      <formula>NOT(ISERROR(SEARCH("Completed or fully on track",I35)))</formula>
    </cfRule>
    <cfRule type="containsText" dxfId="1376" priority="1269" operator="containsText" text="Issues to overcome/expected to complete">
      <formula>NOT(ISERROR(SEARCH("Issues to overcome/expected to complete",I35)))</formula>
    </cfRule>
    <cfRule type="containsText" dxfId="1375" priority="1270" operator="containsText" text="Significant barriers to completion">
      <formula>NOT(ISERROR(SEARCH("Significant barriers to completion",I35)))</formula>
    </cfRule>
  </conditionalFormatting>
  <conditionalFormatting sqref="I30">
    <cfRule type="containsText" dxfId="1374" priority="1265" operator="containsText" text="Completed or fully on track">
      <formula>NOT(ISERROR(SEARCH("Completed or fully on track",I30)))</formula>
    </cfRule>
    <cfRule type="containsText" dxfId="1373" priority="1266" operator="containsText" text="Issues to overcome/expected to complete">
      <formula>NOT(ISERROR(SEARCH("Issues to overcome/expected to complete",I30)))</formula>
    </cfRule>
    <cfRule type="containsText" dxfId="1372" priority="1267" operator="containsText" text="Significant barriers to completion">
      <formula>NOT(ISERROR(SEARCH("Significant barriers to completion",I30)))</formula>
    </cfRule>
  </conditionalFormatting>
  <conditionalFormatting sqref="J2">
    <cfRule type="containsText" dxfId="1371" priority="1251" operator="containsText" text="Issues to overcome/expected to complete">
      <formula>NOT(ISERROR(SEARCH("Issues to overcome/expected to complete",J2)))</formula>
    </cfRule>
  </conditionalFormatting>
  <conditionalFormatting sqref="J3">
    <cfRule type="containsText" dxfId="1370" priority="1262" operator="containsText" text="Completed or fully on track">
      <formula>NOT(ISERROR(SEARCH("Completed or fully on track",J3)))</formula>
    </cfRule>
    <cfRule type="containsText" dxfId="1369" priority="1263" operator="containsText" text="On track with minor barriers to completion">
      <formula>NOT(ISERROR(SEARCH("On track with minor barriers to completion",J3)))</formula>
    </cfRule>
    <cfRule type="containsText" dxfId="1368" priority="1264" operator="containsText" text="Significant barriers to completion">
      <formula>NOT(ISERROR(SEARCH("Significant barriers to completion",J3)))</formula>
    </cfRule>
  </conditionalFormatting>
  <conditionalFormatting sqref="J3">
    <cfRule type="containsText" dxfId="1367" priority="1261" operator="containsText" text="Issues to overcome/expected to complete">
      <formula>NOT(ISERROR(SEARCH("Issues to overcome/expected to complete",J3)))</formula>
    </cfRule>
  </conditionalFormatting>
  <conditionalFormatting sqref="J31:J32">
    <cfRule type="containsText" dxfId="1366" priority="1258" operator="containsText" text="Completed or fully on track">
      <formula>NOT(ISERROR(SEARCH("Completed or fully on track",J31)))</formula>
    </cfRule>
    <cfRule type="containsText" dxfId="1365" priority="1259" operator="containsText" text="Issues to overcome/expected to complete">
      <formula>NOT(ISERROR(SEARCH("Issues to overcome/expected to complete",J31)))</formula>
    </cfRule>
    <cfRule type="containsText" dxfId="1364" priority="1260" operator="containsText" text="Significant barriers to completion">
      <formula>NOT(ISERROR(SEARCH("Significant barriers to completion",J31)))</formula>
    </cfRule>
  </conditionalFormatting>
  <conditionalFormatting sqref="J2">
    <cfRule type="containsText" dxfId="1363" priority="1255" operator="containsText" text="Completed or fully on track">
      <formula>NOT(ISERROR(SEARCH("Completed or fully on track",J2)))</formula>
    </cfRule>
    <cfRule type="containsText" dxfId="1362" priority="1256" operator="containsText" text="On track with minor barriers to completion">
      <formula>NOT(ISERROR(SEARCH("On track with minor barriers to completion",J2)))</formula>
    </cfRule>
    <cfRule type="containsText" dxfId="1361" priority="1257" operator="containsText" text="Significant barriers to completion">
      <formula>NOT(ISERROR(SEARCH("Significant barriers to completion",J2)))</formula>
    </cfRule>
  </conditionalFormatting>
  <conditionalFormatting sqref="J2">
    <cfRule type="containsText" dxfId="1360" priority="1252" operator="containsText" text="Completed or fully on track">
      <formula>NOT(ISERROR(SEARCH("Completed or fully on track",J2)))</formula>
    </cfRule>
    <cfRule type="containsText" dxfId="1359" priority="1253" operator="containsText" text="On track with minor barriers to completion">
      <formula>NOT(ISERROR(SEARCH("On track with minor barriers to completion",J2)))</formula>
    </cfRule>
    <cfRule type="containsText" dxfId="1358" priority="1254" operator="containsText" text="Significant barriers to completion">
      <formula>NOT(ISERROR(SEARCH("Significant barriers to completion",J2)))</formula>
    </cfRule>
  </conditionalFormatting>
  <conditionalFormatting sqref="J33">
    <cfRule type="containsText" dxfId="1357" priority="1248" operator="containsText" text="Completed or fully on track">
      <formula>NOT(ISERROR(SEARCH("Completed or fully on track",J33)))</formula>
    </cfRule>
    <cfRule type="containsText" dxfId="1356" priority="1249" operator="containsText" text="Issues to overcome/expected to complete">
      <formula>NOT(ISERROR(SEARCH("Issues to overcome/expected to complete",J33)))</formula>
    </cfRule>
    <cfRule type="containsText" dxfId="1355" priority="1250" operator="containsText" text="Significant barriers to completion">
      <formula>NOT(ISERROR(SEARCH("Significant barriers to completion",J33)))</formula>
    </cfRule>
  </conditionalFormatting>
  <conditionalFormatting sqref="J35">
    <cfRule type="containsText" dxfId="1354" priority="1245" operator="containsText" text="Completed or fully on track">
      <formula>NOT(ISERROR(SEARCH("Completed or fully on track",J35)))</formula>
    </cfRule>
    <cfRule type="containsText" dxfId="1353" priority="1246" operator="containsText" text="Issues to overcome/expected to complete">
      <formula>NOT(ISERROR(SEARCH("Issues to overcome/expected to complete",J35)))</formula>
    </cfRule>
    <cfRule type="containsText" dxfId="1352" priority="1247" operator="containsText" text="Significant barriers to completion">
      <formula>NOT(ISERROR(SEARCH("Significant barriers to completion",J35)))</formula>
    </cfRule>
  </conditionalFormatting>
  <conditionalFormatting sqref="J30">
    <cfRule type="containsText" dxfId="1351" priority="1242" operator="containsText" text="Completed or fully on track">
      <formula>NOT(ISERROR(SEARCH("Completed or fully on track",J30)))</formula>
    </cfRule>
    <cfRule type="containsText" dxfId="1350" priority="1243" operator="containsText" text="Issues to overcome/expected to complete">
      <formula>NOT(ISERROR(SEARCH("Issues to overcome/expected to complete",J30)))</formula>
    </cfRule>
    <cfRule type="containsText" dxfId="1349" priority="1244" operator="containsText" text="Significant barriers to completion">
      <formula>NOT(ISERROR(SEARCH("Significant barriers to completion",J30)))</formula>
    </cfRule>
  </conditionalFormatting>
  <conditionalFormatting sqref="K2">
    <cfRule type="containsText" dxfId="1348" priority="1228" operator="containsText" text="Issues to overcome/expected to complete">
      <formula>NOT(ISERROR(SEARCH("Issues to overcome/expected to complete",K2)))</formula>
    </cfRule>
  </conditionalFormatting>
  <conditionalFormatting sqref="K3">
    <cfRule type="containsText" dxfId="1347" priority="1239" operator="containsText" text="Completed or fully on track">
      <formula>NOT(ISERROR(SEARCH("Completed or fully on track",K3)))</formula>
    </cfRule>
    <cfRule type="containsText" dxfId="1346" priority="1240" operator="containsText" text="On track with minor barriers to completion">
      <formula>NOT(ISERROR(SEARCH("On track with minor barriers to completion",K3)))</formula>
    </cfRule>
    <cfRule type="containsText" dxfId="1345" priority="1241" operator="containsText" text="Significant barriers to completion">
      <formula>NOT(ISERROR(SEARCH("Significant barriers to completion",K3)))</formula>
    </cfRule>
  </conditionalFormatting>
  <conditionalFormatting sqref="K3">
    <cfRule type="containsText" dxfId="1344" priority="1238" operator="containsText" text="Issues to overcome/expected to complete">
      <formula>NOT(ISERROR(SEARCH("Issues to overcome/expected to complete",K3)))</formula>
    </cfRule>
  </conditionalFormatting>
  <conditionalFormatting sqref="K31:K32">
    <cfRule type="containsText" dxfId="1343" priority="1235" operator="containsText" text="Completed or fully on track">
      <formula>NOT(ISERROR(SEARCH("Completed or fully on track",K31)))</formula>
    </cfRule>
    <cfRule type="containsText" dxfId="1342" priority="1236" operator="containsText" text="Issues to overcome/expected to complete">
      <formula>NOT(ISERROR(SEARCH("Issues to overcome/expected to complete",K31)))</formula>
    </cfRule>
    <cfRule type="containsText" dxfId="1341" priority="1237" operator="containsText" text="Significant barriers to completion">
      <formula>NOT(ISERROR(SEARCH("Significant barriers to completion",K31)))</formula>
    </cfRule>
  </conditionalFormatting>
  <conditionalFormatting sqref="K2">
    <cfRule type="containsText" dxfId="1340" priority="1232" operator="containsText" text="Completed or fully on track">
      <formula>NOT(ISERROR(SEARCH("Completed or fully on track",K2)))</formula>
    </cfRule>
    <cfRule type="containsText" dxfId="1339" priority="1233" operator="containsText" text="On track with minor barriers to completion">
      <formula>NOT(ISERROR(SEARCH("On track with minor barriers to completion",K2)))</formula>
    </cfRule>
    <cfRule type="containsText" dxfId="1338" priority="1234" operator="containsText" text="Significant barriers to completion">
      <formula>NOT(ISERROR(SEARCH("Significant barriers to completion",K2)))</formula>
    </cfRule>
  </conditionalFormatting>
  <conditionalFormatting sqref="K2">
    <cfRule type="containsText" dxfId="1337" priority="1229" operator="containsText" text="Completed or fully on track">
      <formula>NOT(ISERROR(SEARCH("Completed or fully on track",K2)))</formula>
    </cfRule>
    <cfRule type="containsText" dxfId="1336" priority="1230" operator="containsText" text="On track with minor barriers to completion">
      <formula>NOT(ISERROR(SEARCH("On track with minor barriers to completion",K2)))</formula>
    </cfRule>
    <cfRule type="containsText" dxfId="1335" priority="1231" operator="containsText" text="Significant barriers to completion">
      <formula>NOT(ISERROR(SEARCH("Significant barriers to completion",K2)))</formula>
    </cfRule>
  </conditionalFormatting>
  <conditionalFormatting sqref="K33">
    <cfRule type="containsText" dxfId="1334" priority="1225" operator="containsText" text="Completed or fully on track">
      <formula>NOT(ISERROR(SEARCH("Completed or fully on track",K33)))</formula>
    </cfRule>
    <cfRule type="containsText" dxfId="1333" priority="1226" operator="containsText" text="Issues to overcome/expected to complete">
      <formula>NOT(ISERROR(SEARCH("Issues to overcome/expected to complete",K33)))</formula>
    </cfRule>
    <cfRule type="containsText" dxfId="1332" priority="1227" operator="containsText" text="Significant barriers to completion">
      <formula>NOT(ISERROR(SEARCH("Significant barriers to completion",K33)))</formula>
    </cfRule>
  </conditionalFormatting>
  <conditionalFormatting sqref="K35">
    <cfRule type="containsText" dxfId="1331" priority="1222" operator="containsText" text="Completed or fully on track">
      <formula>NOT(ISERROR(SEARCH("Completed or fully on track",K35)))</formula>
    </cfRule>
    <cfRule type="containsText" dxfId="1330" priority="1223" operator="containsText" text="Issues to overcome/expected to complete">
      <formula>NOT(ISERROR(SEARCH("Issues to overcome/expected to complete",K35)))</formula>
    </cfRule>
    <cfRule type="containsText" dxfId="1329" priority="1224" operator="containsText" text="Significant barriers to completion">
      <formula>NOT(ISERROR(SEARCH("Significant barriers to completion",K35)))</formula>
    </cfRule>
  </conditionalFormatting>
  <conditionalFormatting sqref="K30">
    <cfRule type="containsText" dxfId="1328" priority="1219" operator="containsText" text="Completed or fully on track">
      <formula>NOT(ISERROR(SEARCH("Completed or fully on track",K30)))</formula>
    </cfRule>
    <cfRule type="containsText" dxfId="1327" priority="1220" operator="containsText" text="Issues to overcome/expected to complete">
      <formula>NOT(ISERROR(SEARCH("Issues to overcome/expected to complete",K30)))</formula>
    </cfRule>
    <cfRule type="containsText" dxfId="1326" priority="1221" operator="containsText" text="Significant barriers to completion">
      <formula>NOT(ISERROR(SEARCH("Significant barriers to completion",K30)))</formula>
    </cfRule>
  </conditionalFormatting>
  <conditionalFormatting sqref="L2">
    <cfRule type="containsText" dxfId="1325" priority="1205" operator="containsText" text="Issues to overcome/expected to complete">
      <formula>NOT(ISERROR(SEARCH("Issues to overcome/expected to complete",L2)))</formula>
    </cfRule>
  </conditionalFormatting>
  <conditionalFormatting sqref="L3">
    <cfRule type="containsText" dxfId="1324" priority="1216" operator="containsText" text="Completed or fully on track">
      <formula>NOT(ISERROR(SEARCH("Completed or fully on track",L3)))</formula>
    </cfRule>
    <cfRule type="containsText" dxfId="1323" priority="1217" operator="containsText" text="On track with minor barriers to completion">
      <formula>NOT(ISERROR(SEARCH("On track with minor barriers to completion",L3)))</formula>
    </cfRule>
    <cfRule type="containsText" dxfId="1322" priority="1218" operator="containsText" text="Significant barriers to completion">
      <formula>NOT(ISERROR(SEARCH("Significant barriers to completion",L3)))</formula>
    </cfRule>
  </conditionalFormatting>
  <conditionalFormatting sqref="L3">
    <cfRule type="containsText" dxfId="1321" priority="1215" operator="containsText" text="Issues to overcome/expected to complete">
      <formula>NOT(ISERROR(SEARCH("Issues to overcome/expected to complete",L3)))</formula>
    </cfRule>
  </conditionalFormatting>
  <conditionalFormatting sqref="L31:L32">
    <cfRule type="containsText" dxfId="1320" priority="1212" operator="containsText" text="Completed or fully on track">
      <formula>NOT(ISERROR(SEARCH("Completed or fully on track",L31)))</formula>
    </cfRule>
    <cfRule type="containsText" dxfId="1319" priority="1213" operator="containsText" text="Issues to overcome/expected to complete">
      <formula>NOT(ISERROR(SEARCH("Issues to overcome/expected to complete",L31)))</formula>
    </cfRule>
    <cfRule type="containsText" dxfId="1318" priority="1214" operator="containsText" text="Significant barriers to completion">
      <formula>NOT(ISERROR(SEARCH("Significant barriers to completion",L31)))</formula>
    </cfRule>
  </conditionalFormatting>
  <conditionalFormatting sqref="L2">
    <cfRule type="containsText" dxfId="1317" priority="1209" operator="containsText" text="Completed or fully on track">
      <formula>NOT(ISERROR(SEARCH("Completed or fully on track",L2)))</formula>
    </cfRule>
    <cfRule type="containsText" dxfId="1316" priority="1210" operator="containsText" text="On track with minor barriers to completion">
      <formula>NOT(ISERROR(SEARCH("On track with minor barriers to completion",L2)))</formula>
    </cfRule>
    <cfRule type="containsText" dxfId="1315" priority="1211" operator="containsText" text="Significant barriers to completion">
      <formula>NOT(ISERROR(SEARCH("Significant barriers to completion",L2)))</formula>
    </cfRule>
  </conditionalFormatting>
  <conditionalFormatting sqref="L2">
    <cfRule type="containsText" dxfId="1314" priority="1206" operator="containsText" text="Completed or fully on track">
      <formula>NOT(ISERROR(SEARCH("Completed or fully on track",L2)))</formula>
    </cfRule>
    <cfRule type="containsText" dxfId="1313" priority="1207" operator="containsText" text="On track with minor barriers to completion">
      <formula>NOT(ISERROR(SEARCH("On track with minor barriers to completion",L2)))</formula>
    </cfRule>
    <cfRule type="containsText" dxfId="1312" priority="1208" operator="containsText" text="Significant barriers to completion">
      <formula>NOT(ISERROR(SEARCH("Significant barriers to completion",L2)))</formula>
    </cfRule>
  </conditionalFormatting>
  <conditionalFormatting sqref="L33">
    <cfRule type="containsText" dxfId="1311" priority="1202" operator="containsText" text="Completed or fully on track">
      <formula>NOT(ISERROR(SEARCH("Completed or fully on track",L33)))</formula>
    </cfRule>
    <cfRule type="containsText" dxfId="1310" priority="1203" operator="containsText" text="Issues to overcome/expected to complete">
      <formula>NOT(ISERROR(SEARCH("Issues to overcome/expected to complete",L33)))</formula>
    </cfRule>
    <cfRule type="containsText" dxfId="1309" priority="1204" operator="containsText" text="Significant barriers to completion">
      <formula>NOT(ISERROR(SEARCH("Significant barriers to completion",L33)))</formula>
    </cfRule>
  </conditionalFormatting>
  <conditionalFormatting sqref="L12">
    <cfRule type="containsText" dxfId="1308" priority="1198" operator="containsText" text="Issues to overcome/expected to complete">
      <formula>NOT(ISERROR(SEARCH("Issues to overcome/expected to complete",L12)))</formula>
    </cfRule>
  </conditionalFormatting>
  <conditionalFormatting sqref="L12">
    <cfRule type="containsText" dxfId="1307" priority="1199" operator="containsText" text="Completed or fully on track">
      <formula>NOT(ISERROR(SEARCH("Completed or fully on track",L12)))</formula>
    </cfRule>
    <cfRule type="containsText" dxfId="1306" priority="1200" operator="containsText" text="On track with minor barriers to completion">
      <formula>NOT(ISERROR(SEARCH("On track with minor barriers to completion",L12)))</formula>
    </cfRule>
    <cfRule type="containsText" dxfId="1305" priority="1201" operator="containsText" text="Significant barriers to completion">
      <formula>NOT(ISERROR(SEARCH("Significant barriers to completion",L12)))</formula>
    </cfRule>
  </conditionalFormatting>
  <conditionalFormatting sqref="L35">
    <cfRule type="containsText" dxfId="1304" priority="1195" operator="containsText" text="Completed or fully on track">
      <formula>NOT(ISERROR(SEARCH("Completed or fully on track",L35)))</formula>
    </cfRule>
    <cfRule type="containsText" dxfId="1303" priority="1196" operator="containsText" text="Issues to overcome/expected to complete">
      <formula>NOT(ISERROR(SEARCH("Issues to overcome/expected to complete",L35)))</formula>
    </cfRule>
    <cfRule type="containsText" dxfId="1302" priority="1197" operator="containsText" text="Significant barriers to completion">
      <formula>NOT(ISERROR(SEARCH("Significant barriers to completion",L35)))</formula>
    </cfRule>
  </conditionalFormatting>
  <conditionalFormatting sqref="L30">
    <cfRule type="containsText" dxfId="1301" priority="1192" operator="containsText" text="Completed or fully on track">
      <formula>NOT(ISERROR(SEARCH("Completed or fully on track",L30)))</formula>
    </cfRule>
    <cfRule type="containsText" dxfId="1300" priority="1193" operator="containsText" text="Issues to overcome/expected to complete">
      <formula>NOT(ISERROR(SEARCH("Issues to overcome/expected to complete",L30)))</formula>
    </cfRule>
    <cfRule type="containsText" dxfId="1299" priority="1194" operator="containsText" text="Significant barriers to completion">
      <formula>NOT(ISERROR(SEARCH("Significant barriers to completion",L30)))</formula>
    </cfRule>
  </conditionalFormatting>
  <conditionalFormatting sqref="M2">
    <cfRule type="containsText" dxfId="1298" priority="1178" operator="containsText" text="Issues to overcome/expected to complete">
      <formula>NOT(ISERROR(SEARCH("Issues to overcome/expected to complete",M2)))</formula>
    </cfRule>
  </conditionalFormatting>
  <conditionalFormatting sqref="M3">
    <cfRule type="containsText" dxfId="1297" priority="1189" operator="containsText" text="Completed or fully on track">
      <formula>NOT(ISERROR(SEARCH("Completed or fully on track",M3)))</formula>
    </cfRule>
    <cfRule type="containsText" dxfId="1296" priority="1190" operator="containsText" text="On track with minor barriers to completion">
      <formula>NOT(ISERROR(SEARCH("On track with minor barriers to completion",M3)))</formula>
    </cfRule>
    <cfRule type="containsText" dxfId="1295" priority="1191" operator="containsText" text="Significant barriers to completion">
      <formula>NOT(ISERROR(SEARCH("Significant barriers to completion",M3)))</formula>
    </cfRule>
  </conditionalFormatting>
  <conditionalFormatting sqref="M3">
    <cfRule type="containsText" dxfId="1294" priority="1188" operator="containsText" text="Issues to overcome/expected to complete">
      <formula>NOT(ISERROR(SEARCH("Issues to overcome/expected to complete",M3)))</formula>
    </cfRule>
  </conditionalFormatting>
  <conditionalFormatting sqref="M31:M32">
    <cfRule type="containsText" dxfId="1293" priority="1185" operator="containsText" text="Completed or fully on track">
      <formula>NOT(ISERROR(SEARCH("Completed or fully on track",M31)))</formula>
    </cfRule>
    <cfRule type="containsText" dxfId="1292" priority="1186" operator="containsText" text="Issues to overcome/expected to complete">
      <formula>NOT(ISERROR(SEARCH("Issues to overcome/expected to complete",M31)))</formula>
    </cfRule>
    <cfRule type="containsText" dxfId="1291" priority="1187" operator="containsText" text="Significant barriers to completion">
      <formula>NOT(ISERROR(SEARCH("Significant barriers to completion",M31)))</formula>
    </cfRule>
  </conditionalFormatting>
  <conditionalFormatting sqref="M2">
    <cfRule type="containsText" dxfId="1290" priority="1182" operator="containsText" text="Completed or fully on track">
      <formula>NOT(ISERROR(SEARCH("Completed or fully on track",M2)))</formula>
    </cfRule>
    <cfRule type="containsText" dxfId="1289" priority="1183" operator="containsText" text="On track with minor barriers to completion">
      <formula>NOT(ISERROR(SEARCH("On track with minor barriers to completion",M2)))</formula>
    </cfRule>
    <cfRule type="containsText" dxfId="1288" priority="1184" operator="containsText" text="Significant barriers to completion">
      <formula>NOT(ISERROR(SEARCH("Significant barriers to completion",M2)))</formula>
    </cfRule>
  </conditionalFormatting>
  <conditionalFormatting sqref="M2">
    <cfRule type="containsText" dxfId="1287" priority="1179" operator="containsText" text="Completed or fully on track">
      <formula>NOT(ISERROR(SEARCH("Completed or fully on track",M2)))</formula>
    </cfRule>
    <cfRule type="containsText" dxfId="1286" priority="1180" operator="containsText" text="On track with minor barriers to completion">
      <formula>NOT(ISERROR(SEARCH("On track with minor barriers to completion",M2)))</formula>
    </cfRule>
    <cfRule type="containsText" dxfId="1285" priority="1181" operator="containsText" text="Significant barriers to completion">
      <formula>NOT(ISERROR(SEARCH("Significant barriers to completion",M2)))</formula>
    </cfRule>
  </conditionalFormatting>
  <conditionalFormatting sqref="M33">
    <cfRule type="containsText" dxfId="1284" priority="1175" operator="containsText" text="Completed or fully on track">
      <formula>NOT(ISERROR(SEARCH("Completed or fully on track",M33)))</formula>
    </cfRule>
    <cfRule type="containsText" dxfId="1283" priority="1176" operator="containsText" text="Issues to overcome/expected to complete">
      <formula>NOT(ISERROR(SEARCH("Issues to overcome/expected to complete",M33)))</formula>
    </cfRule>
    <cfRule type="containsText" dxfId="1282" priority="1177" operator="containsText" text="Significant barriers to completion">
      <formula>NOT(ISERROR(SEARCH("Significant barriers to completion",M33)))</formula>
    </cfRule>
  </conditionalFormatting>
  <conditionalFormatting sqref="M12">
    <cfRule type="containsText" dxfId="1281" priority="1171" operator="containsText" text="Issues to overcome/expected to complete">
      <formula>NOT(ISERROR(SEARCH("Issues to overcome/expected to complete",M12)))</formula>
    </cfRule>
  </conditionalFormatting>
  <conditionalFormatting sqref="M12">
    <cfRule type="containsText" dxfId="1280" priority="1172" operator="containsText" text="Completed or fully on track">
      <formula>NOT(ISERROR(SEARCH("Completed or fully on track",M12)))</formula>
    </cfRule>
    <cfRule type="containsText" dxfId="1279" priority="1173" operator="containsText" text="On track with minor barriers to completion">
      <formula>NOT(ISERROR(SEARCH("On track with minor barriers to completion",M12)))</formula>
    </cfRule>
    <cfRule type="containsText" dxfId="1278" priority="1174" operator="containsText" text="Significant barriers to completion">
      <formula>NOT(ISERROR(SEARCH("Significant barriers to completion",M12)))</formula>
    </cfRule>
  </conditionalFormatting>
  <conditionalFormatting sqref="M35">
    <cfRule type="containsText" dxfId="1277" priority="1168" operator="containsText" text="Completed or fully on track">
      <formula>NOT(ISERROR(SEARCH("Completed or fully on track",M35)))</formula>
    </cfRule>
    <cfRule type="containsText" dxfId="1276" priority="1169" operator="containsText" text="Issues to overcome/expected to complete">
      <formula>NOT(ISERROR(SEARCH("Issues to overcome/expected to complete",M35)))</formula>
    </cfRule>
    <cfRule type="containsText" dxfId="1275" priority="1170" operator="containsText" text="Significant barriers to completion">
      <formula>NOT(ISERROR(SEARCH("Significant barriers to completion",M35)))</formula>
    </cfRule>
  </conditionalFormatting>
  <conditionalFormatting sqref="M30">
    <cfRule type="containsText" dxfId="1274" priority="1165" operator="containsText" text="Completed or fully on track">
      <formula>NOT(ISERROR(SEARCH("Completed or fully on track",M30)))</formula>
    </cfRule>
    <cfRule type="containsText" dxfId="1273" priority="1166" operator="containsText" text="Issues to overcome/expected to complete">
      <formula>NOT(ISERROR(SEARCH("Issues to overcome/expected to complete",M30)))</formula>
    </cfRule>
    <cfRule type="containsText" dxfId="1272" priority="1167" operator="containsText" text="Significant barriers to completion">
      <formula>NOT(ISERROR(SEARCH("Significant barriers to completion",M30)))</formula>
    </cfRule>
  </conditionalFormatting>
  <conditionalFormatting sqref="N2">
    <cfRule type="containsText" dxfId="1271" priority="1151" operator="containsText" text="Issues to overcome/expected to complete">
      <formula>NOT(ISERROR(SEARCH("Issues to overcome/expected to complete",N2)))</formula>
    </cfRule>
  </conditionalFormatting>
  <conditionalFormatting sqref="N3">
    <cfRule type="containsText" dxfId="1270" priority="1162" operator="containsText" text="Completed or fully on track">
      <formula>NOT(ISERROR(SEARCH("Completed or fully on track",N3)))</formula>
    </cfRule>
    <cfRule type="containsText" dxfId="1269" priority="1163" operator="containsText" text="On track with minor barriers to completion">
      <formula>NOT(ISERROR(SEARCH("On track with minor barriers to completion",N3)))</formula>
    </cfRule>
    <cfRule type="containsText" dxfId="1268" priority="1164" operator="containsText" text="Significant barriers to completion">
      <formula>NOT(ISERROR(SEARCH("Significant barriers to completion",N3)))</formula>
    </cfRule>
  </conditionalFormatting>
  <conditionalFormatting sqref="N3">
    <cfRule type="containsText" dxfId="1267" priority="1161" operator="containsText" text="Issues to overcome/expected to complete">
      <formula>NOT(ISERROR(SEARCH("Issues to overcome/expected to complete",N3)))</formula>
    </cfRule>
  </conditionalFormatting>
  <conditionalFormatting sqref="N31:N32">
    <cfRule type="containsText" dxfId="1266" priority="1158" operator="containsText" text="Completed or fully on track">
      <formula>NOT(ISERROR(SEARCH("Completed or fully on track",N31)))</formula>
    </cfRule>
    <cfRule type="containsText" dxfId="1265" priority="1159" operator="containsText" text="Issues to overcome/expected to complete">
      <formula>NOT(ISERROR(SEARCH("Issues to overcome/expected to complete",N31)))</formula>
    </cfRule>
    <cfRule type="containsText" dxfId="1264" priority="1160" operator="containsText" text="Significant barriers to completion">
      <formula>NOT(ISERROR(SEARCH("Significant barriers to completion",N31)))</formula>
    </cfRule>
  </conditionalFormatting>
  <conditionalFormatting sqref="N2">
    <cfRule type="containsText" dxfId="1263" priority="1155" operator="containsText" text="Completed or fully on track">
      <formula>NOT(ISERROR(SEARCH("Completed or fully on track",N2)))</formula>
    </cfRule>
    <cfRule type="containsText" dxfId="1262" priority="1156" operator="containsText" text="On track with minor barriers to completion">
      <formula>NOT(ISERROR(SEARCH("On track with minor barriers to completion",N2)))</formula>
    </cfRule>
    <cfRule type="containsText" dxfId="1261" priority="1157" operator="containsText" text="Significant barriers to completion">
      <formula>NOT(ISERROR(SEARCH("Significant barriers to completion",N2)))</formula>
    </cfRule>
  </conditionalFormatting>
  <conditionalFormatting sqref="N2">
    <cfRule type="containsText" dxfId="1260" priority="1152" operator="containsText" text="Completed or fully on track">
      <formula>NOT(ISERROR(SEARCH("Completed or fully on track",N2)))</formula>
    </cfRule>
    <cfRule type="containsText" dxfId="1259" priority="1153" operator="containsText" text="On track with minor barriers to completion">
      <formula>NOT(ISERROR(SEARCH("On track with minor barriers to completion",N2)))</formula>
    </cfRule>
    <cfRule type="containsText" dxfId="1258" priority="1154" operator="containsText" text="Significant barriers to completion">
      <formula>NOT(ISERROR(SEARCH("Significant barriers to completion",N2)))</formula>
    </cfRule>
  </conditionalFormatting>
  <conditionalFormatting sqref="N33">
    <cfRule type="containsText" dxfId="1257" priority="1148" operator="containsText" text="Completed or fully on track">
      <formula>NOT(ISERROR(SEARCH("Completed or fully on track",N33)))</formula>
    </cfRule>
    <cfRule type="containsText" dxfId="1256" priority="1149" operator="containsText" text="Issues to overcome/expected to complete">
      <formula>NOT(ISERROR(SEARCH("Issues to overcome/expected to complete",N33)))</formula>
    </cfRule>
    <cfRule type="containsText" dxfId="1255" priority="1150" operator="containsText" text="Significant barriers to completion">
      <formula>NOT(ISERROR(SEARCH("Significant barriers to completion",N33)))</formula>
    </cfRule>
  </conditionalFormatting>
  <conditionalFormatting sqref="N12">
    <cfRule type="containsText" dxfId="1254" priority="1144" operator="containsText" text="Issues to overcome/expected to complete">
      <formula>NOT(ISERROR(SEARCH("Issues to overcome/expected to complete",N12)))</formula>
    </cfRule>
  </conditionalFormatting>
  <conditionalFormatting sqref="N12">
    <cfRule type="containsText" dxfId="1253" priority="1145" operator="containsText" text="Completed or fully on track">
      <formula>NOT(ISERROR(SEARCH("Completed or fully on track",N12)))</formula>
    </cfRule>
    <cfRule type="containsText" dxfId="1252" priority="1146" operator="containsText" text="On track with minor barriers to completion">
      <formula>NOT(ISERROR(SEARCH("On track with minor barriers to completion",N12)))</formula>
    </cfRule>
    <cfRule type="containsText" dxfId="1251" priority="1147" operator="containsText" text="Significant barriers to completion">
      <formula>NOT(ISERROR(SEARCH("Significant barriers to completion",N12)))</formula>
    </cfRule>
  </conditionalFormatting>
  <conditionalFormatting sqref="N35">
    <cfRule type="containsText" dxfId="1250" priority="1141" operator="containsText" text="Completed or fully on track">
      <formula>NOT(ISERROR(SEARCH("Completed or fully on track",N35)))</formula>
    </cfRule>
    <cfRule type="containsText" dxfId="1249" priority="1142" operator="containsText" text="Issues to overcome/expected to complete">
      <formula>NOT(ISERROR(SEARCH("Issues to overcome/expected to complete",N35)))</formula>
    </cfRule>
    <cfRule type="containsText" dxfId="1248" priority="1143" operator="containsText" text="Significant barriers to completion">
      <formula>NOT(ISERROR(SEARCH("Significant barriers to completion",N35)))</formula>
    </cfRule>
  </conditionalFormatting>
  <conditionalFormatting sqref="N30">
    <cfRule type="containsText" dxfId="1247" priority="1138" operator="containsText" text="Completed or fully on track">
      <formula>NOT(ISERROR(SEARCH("Completed or fully on track",N30)))</formula>
    </cfRule>
    <cfRule type="containsText" dxfId="1246" priority="1139" operator="containsText" text="Issues to overcome/expected to complete">
      <formula>NOT(ISERROR(SEARCH("Issues to overcome/expected to complete",N30)))</formula>
    </cfRule>
    <cfRule type="containsText" dxfId="1245" priority="1140" operator="containsText" text="Significant barriers to completion">
      <formula>NOT(ISERROR(SEARCH("Significant barriers to completion",N30)))</formula>
    </cfRule>
  </conditionalFormatting>
  <conditionalFormatting sqref="O2">
    <cfRule type="containsText" dxfId="1244" priority="1124" operator="containsText" text="Issues to overcome/expected to complete">
      <formula>NOT(ISERROR(SEARCH("Issues to overcome/expected to complete",O2)))</formula>
    </cfRule>
  </conditionalFormatting>
  <conditionalFormatting sqref="O3">
    <cfRule type="containsText" dxfId="1243" priority="1135" operator="containsText" text="Completed or fully on track">
      <formula>NOT(ISERROR(SEARCH("Completed or fully on track",O3)))</formula>
    </cfRule>
    <cfRule type="containsText" dxfId="1242" priority="1136" operator="containsText" text="On track with minor barriers to completion">
      <formula>NOT(ISERROR(SEARCH("On track with minor barriers to completion",O3)))</formula>
    </cfRule>
    <cfRule type="containsText" dxfId="1241" priority="1137" operator="containsText" text="Significant barriers to completion">
      <formula>NOT(ISERROR(SEARCH("Significant barriers to completion",O3)))</formula>
    </cfRule>
  </conditionalFormatting>
  <conditionalFormatting sqref="O3">
    <cfRule type="containsText" dxfId="1240" priority="1134" operator="containsText" text="Issues to overcome/expected to complete">
      <formula>NOT(ISERROR(SEARCH("Issues to overcome/expected to complete",O3)))</formula>
    </cfRule>
  </conditionalFormatting>
  <conditionalFormatting sqref="O31:O32">
    <cfRule type="containsText" dxfId="1239" priority="1131" operator="containsText" text="Completed or fully on track">
      <formula>NOT(ISERROR(SEARCH("Completed or fully on track",O31)))</formula>
    </cfRule>
    <cfRule type="containsText" dxfId="1238" priority="1132" operator="containsText" text="Issues to overcome/expected to complete">
      <formula>NOT(ISERROR(SEARCH("Issues to overcome/expected to complete",O31)))</formula>
    </cfRule>
    <cfRule type="containsText" dxfId="1237" priority="1133" operator="containsText" text="Significant barriers to completion">
      <formula>NOT(ISERROR(SEARCH("Significant barriers to completion",O31)))</formula>
    </cfRule>
  </conditionalFormatting>
  <conditionalFormatting sqref="O2">
    <cfRule type="containsText" dxfId="1236" priority="1128" operator="containsText" text="Completed or fully on track">
      <formula>NOT(ISERROR(SEARCH("Completed or fully on track",O2)))</formula>
    </cfRule>
    <cfRule type="containsText" dxfId="1235" priority="1129" operator="containsText" text="On track with minor barriers to completion">
      <formula>NOT(ISERROR(SEARCH("On track with minor barriers to completion",O2)))</formula>
    </cfRule>
    <cfRule type="containsText" dxfId="1234" priority="1130" operator="containsText" text="Significant barriers to completion">
      <formula>NOT(ISERROR(SEARCH("Significant barriers to completion",O2)))</formula>
    </cfRule>
  </conditionalFormatting>
  <conditionalFormatting sqref="O2">
    <cfRule type="containsText" dxfId="1233" priority="1125" operator="containsText" text="Completed or fully on track">
      <formula>NOT(ISERROR(SEARCH("Completed or fully on track",O2)))</formula>
    </cfRule>
    <cfRule type="containsText" dxfId="1232" priority="1126" operator="containsText" text="On track with minor barriers to completion">
      <formula>NOT(ISERROR(SEARCH("On track with minor barriers to completion",O2)))</formula>
    </cfRule>
    <cfRule type="containsText" dxfId="1231" priority="1127" operator="containsText" text="Significant barriers to completion">
      <formula>NOT(ISERROR(SEARCH("Significant barriers to completion",O2)))</formula>
    </cfRule>
  </conditionalFormatting>
  <conditionalFormatting sqref="O33">
    <cfRule type="containsText" dxfId="1230" priority="1121" operator="containsText" text="Completed or fully on track">
      <formula>NOT(ISERROR(SEARCH("Completed or fully on track",O33)))</formula>
    </cfRule>
    <cfRule type="containsText" dxfId="1229" priority="1122" operator="containsText" text="Issues to overcome/expected to complete">
      <formula>NOT(ISERROR(SEARCH("Issues to overcome/expected to complete",O33)))</formula>
    </cfRule>
    <cfRule type="containsText" dxfId="1228" priority="1123" operator="containsText" text="Significant barriers to completion">
      <formula>NOT(ISERROR(SEARCH("Significant barriers to completion",O33)))</formula>
    </cfRule>
  </conditionalFormatting>
  <conditionalFormatting sqref="O35">
    <cfRule type="containsText" dxfId="1227" priority="1118" operator="containsText" text="Completed or fully on track">
      <formula>NOT(ISERROR(SEARCH("Completed or fully on track",O35)))</formula>
    </cfRule>
    <cfRule type="containsText" dxfId="1226" priority="1119" operator="containsText" text="Issues to overcome/expected to complete">
      <formula>NOT(ISERROR(SEARCH("Issues to overcome/expected to complete",O35)))</formula>
    </cfRule>
    <cfRule type="containsText" dxfId="1225" priority="1120" operator="containsText" text="Significant barriers to completion">
      <formula>NOT(ISERROR(SEARCH("Significant barriers to completion",O35)))</formula>
    </cfRule>
  </conditionalFormatting>
  <conditionalFormatting sqref="O30">
    <cfRule type="containsText" dxfId="1224" priority="1115" operator="containsText" text="Completed or fully on track">
      <formula>NOT(ISERROR(SEARCH("Completed or fully on track",O30)))</formula>
    </cfRule>
    <cfRule type="containsText" dxfId="1223" priority="1116" operator="containsText" text="Issues to overcome/expected to complete">
      <formula>NOT(ISERROR(SEARCH("Issues to overcome/expected to complete",O30)))</formula>
    </cfRule>
    <cfRule type="containsText" dxfId="1222" priority="1117" operator="containsText" text="Significant barriers to completion">
      <formula>NOT(ISERROR(SEARCH("Significant barriers to completion",O30)))</formula>
    </cfRule>
  </conditionalFormatting>
  <conditionalFormatting sqref="Q2">
    <cfRule type="containsText" dxfId="1221" priority="1101" operator="containsText" text="Issues to overcome/expected to complete">
      <formula>NOT(ISERROR(SEARCH("Issues to overcome/expected to complete",Q2)))</formula>
    </cfRule>
  </conditionalFormatting>
  <conditionalFormatting sqref="Q3">
    <cfRule type="containsText" dxfId="1220" priority="1112" operator="containsText" text="Completed or fully on track">
      <formula>NOT(ISERROR(SEARCH("Completed or fully on track",Q3)))</formula>
    </cfRule>
    <cfRule type="containsText" dxfId="1219" priority="1113" operator="containsText" text="On track with minor barriers to completion">
      <formula>NOT(ISERROR(SEARCH("On track with minor barriers to completion",Q3)))</formula>
    </cfRule>
    <cfRule type="containsText" dxfId="1218" priority="1114" operator="containsText" text="Significant barriers to completion">
      <formula>NOT(ISERROR(SEARCH("Significant barriers to completion",Q3)))</formula>
    </cfRule>
  </conditionalFormatting>
  <conditionalFormatting sqref="Q3">
    <cfRule type="containsText" dxfId="1217" priority="1111" operator="containsText" text="Issues to overcome/expected to complete">
      <formula>NOT(ISERROR(SEARCH("Issues to overcome/expected to complete",Q3)))</formula>
    </cfRule>
  </conditionalFormatting>
  <conditionalFormatting sqref="Q31:Q32">
    <cfRule type="containsText" dxfId="1216" priority="1108" operator="containsText" text="Completed or fully on track">
      <formula>NOT(ISERROR(SEARCH("Completed or fully on track",Q31)))</formula>
    </cfRule>
    <cfRule type="containsText" dxfId="1215" priority="1109" operator="containsText" text="Issues to overcome/expected to complete">
      <formula>NOT(ISERROR(SEARCH("Issues to overcome/expected to complete",Q31)))</formula>
    </cfRule>
    <cfRule type="containsText" dxfId="1214" priority="1110" operator="containsText" text="Significant barriers to completion">
      <formula>NOT(ISERROR(SEARCH("Significant barriers to completion",Q31)))</formula>
    </cfRule>
  </conditionalFormatting>
  <conditionalFormatting sqref="Q2">
    <cfRule type="containsText" dxfId="1213" priority="1105" operator="containsText" text="Completed or fully on track">
      <formula>NOT(ISERROR(SEARCH("Completed or fully on track",Q2)))</formula>
    </cfRule>
    <cfRule type="containsText" dxfId="1212" priority="1106" operator="containsText" text="On track with minor barriers to completion">
      <formula>NOT(ISERROR(SEARCH("On track with minor barriers to completion",Q2)))</formula>
    </cfRule>
    <cfRule type="containsText" dxfId="1211" priority="1107" operator="containsText" text="Significant barriers to completion">
      <formula>NOT(ISERROR(SEARCH("Significant barriers to completion",Q2)))</formula>
    </cfRule>
  </conditionalFormatting>
  <conditionalFormatting sqref="Q2">
    <cfRule type="containsText" dxfId="1210" priority="1102" operator="containsText" text="Completed or fully on track">
      <formula>NOT(ISERROR(SEARCH("Completed or fully on track",Q2)))</formula>
    </cfRule>
    <cfRule type="containsText" dxfId="1209" priority="1103" operator="containsText" text="On track with minor barriers to completion">
      <formula>NOT(ISERROR(SEARCH("On track with minor barriers to completion",Q2)))</formula>
    </cfRule>
    <cfRule type="containsText" dxfId="1208" priority="1104" operator="containsText" text="Significant barriers to completion">
      <formula>NOT(ISERROR(SEARCH("Significant barriers to completion",Q2)))</formula>
    </cfRule>
  </conditionalFormatting>
  <conditionalFormatting sqref="Q33">
    <cfRule type="containsText" dxfId="1207" priority="1098" operator="containsText" text="Completed or fully on track">
      <formula>NOT(ISERROR(SEARCH("Completed or fully on track",Q33)))</formula>
    </cfRule>
    <cfRule type="containsText" dxfId="1206" priority="1099" operator="containsText" text="Issues to overcome/expected to complete">
      <formula>NOT(ISERROR(SEARCH("Issues to overcome/expected to complete",Q33)))</formula>
    </cfRule>
    <cfRule type="containsText" dxfId="1205" priority="1100" operator="containsText" text="Significant barriers to completion">
      <formula>NOT(ISERROR(SEARCH("Significant barriers to completion",Q33)))</formula>
    </cfRule>
  </conditionalFormatting>
  <conditionalFormatting sqref="Q12">
    <cfRule type="containsText" dxfId="1204" priority="1094" operator="containsText" text="Issues to overcome/expected to complete">
      <formula>NOT(ISERROR(SEARCH("Issues to overcome/expected to complete",Q12)))</formula>
    </cfRule>
  </conditionalFormatting>
  <conditionalFormatting sqref="Q12">
    <cfRule type="containsText" dxfId="1203" priority="1095" operator="containsText" text="Completed or fully on track">
      <formula>NOT(ISERROR(SEARCH("Completed or fully on track",Q12)))</formula>
    </cfRule>
    <cfRule type="containsText" dxfId="1202" priority="1096" operator="containsText" text="On track with minor barriers to completion">
      <formula>NOT(ISERROR(SEARCH("On track with minor barriers to completion",Q12)))</formula>
    </cfRule>
    <cfRule type="containsText" dxfId="1201" priority="1097" operator="containsText" text="Significant barriers to completion">
      <formula>NOT(ISERROR(SEARCH("Significant barriers to completion",Q12)))</formula>
    </cfRule>
  </conditionalFormatting>
  <conditionalFormatting sqref="Q35">
    <cfRule type="containsText" dxfId="1200" priority="1091" operator="containsText" text="Completed or fully on track">
      <formula>NOT(ISERROR(SEARCH("Completed or fully on track",Q35)))</formula>
    </cfRule>
    <cfRule type="containsText" dxfId="1199" priority="1092" operator="containsText" text="Issues to overcome/expected to complete">
      <formula>NOT(ISERROR(SEARCH("Issues to overcome/expected to complete",Q35)))</formula>
    </cfRule>
    <cfRule type="containsText" dxfId="1198" priority="1093" operator="containsText" text="Significant barriers to completion">
      <formula>NOT(ISERROR(SEARCH("Significant barriers to completion",Q35)))</formula>
    </cfRule>
  </conditionalFormatting>
  <conditionalFormatting sqref="Q30">
    <cfRule type="containsText" dxfId="1197" priority="1088" operator="containsText" text="Completed or fully on track">
      <formula>NOT(ISERROR(SEARCH("Completed or fully on track",Q30)))</formula>
    </cfRule>
    <cfRule type="containsText" dxfId="1196" priority="1089" operator="containsText" text="Issues to overcome/expected to complete">
      <formula>NOT(ISERROR(SEARCH("Issues to overcome/expected to complete",Q30)))</formula>
    </cfRule>
    <cfRule type="containsText" dxfId="1195" priority="1090" operator="containsText" text="Significant barriers to completion">
      <formula>NOT(ISERROR(SEARCH("Significant barriers to completion",Q30)))</formula>
    </cfRule>
  </conditionalFormatting>
  <conditionalFormatting sqref="R2">
    <cfRule type="containsText" dxfId="1194" priority="1074" operator="containsText" text="Issues to overcome/expected to complete">
      <formula>NOT(ISERROR(SEARCH("Issues to overcome/expected to complete",R2)))</formula>
    </cfRule>
  </conditionalFormatting>
  <conditionalFormatting sqref="R3">
    <cfRule type="containsText" dxfId="1193" priority="1085" operator="containsText" text="Completed or fully on track">
      <formula>NOT(ISERROR(SEARCH("Completed or fully on track",R3)))</formula>
    </cfRule>
    <cfRule type="containsText" dxfId="1192" priority="1086" operator="containsText" text="On track with minor barriers to completion">
      <formula>NOT(ISERROR(SEARCH("On track with minor barriers to completion",R3)))</formula>
    </cfRule>
    <cfRule type="containsText" dxfId="1191" priority="1087" operator="containsText" text="Significant barriers to completion">
      <formula>NOT(ISERROR(SEARCH("Significant barriers to completion",R3)))</formula>
    </cfRule>
  </conditionalFormatting>
  <conditionalFormatting sqref="R3">
    <cfRule type="containsText" dxfId="1190" priority="1084" operator="containsText" text="Issues to overcome/expected to complete">
      <formula>NOT(ISERROR(SEARCH("Issues to overcome/expected to complete",R3)))</formula>
    </cfRule>
  </conditionalFormatting>
  <conditionalFormatting sqref="R31:R32">
    <cfRule type="containsText" dxfId="1189" priority="1081" operator="containsText" text="Completed or fully on track">
      <formula>NOT(ISERROR(SEARCH("Completed or fully on track",R31)))</formula>
    </cfRule>
    <cfRule type="containsText" dxfId="1188" priority="1082" operator="containsText" text="Issues to overcome/expected to complete">
      <formula>NOT(ISERROR(SEARCH("Issues to overcome/expected to complete",R31)))</formula>
    </cfRule>
    <cfRule type="containsText" dxfId="1187" priority="1083" operator="containsText" text="Significant barriers to completion">
      <formula>NOT(ISERROR(SEARCH("Significant barriers to completion",R31)))</formula>
    </cfRule>
  </conditionalFormatting>
  <conditionalFormatting sqref="R2">
    <cfRule type="containsText" dxfId="1186" priority="1078" operator="containsText" text="Completed or fully on track">
      <formula>NOT(ISERROR(SEARCH("Completed or fully on track",R2)))</formula>
    </cfRule>
    <cfRule type="containsText" dxfId="1185" priority="1079" operator="containsText" text="On track with minor barriers to completion">
      <formula>NOT(ISERROR(SEARCH("On track with minor barriers to completion",R2)))</formula>
    </cfRule>
    <cfRule type="containsText" dxfId="1184" priority="1080" operator="containsText" text="Significant barriers to completion">
      <formula>NOT(ISERROR(SEARCH("Significant barriers to completion",R2)))</formula>
    </cfRule>
  </conditionalFormatting>
  <conditionalFormatting sqref="R2">
    <cfRule type="containsText" dxfId="1183" priority="1075" operator="containsText" text="Completed or fully on track">
      <formula>NOT(ISERROR(SEARCH("Completed or fully on track",R2)))</formula>
    </cfRule>
    <cfRule type="containsText" dxfId="1182" priority="1076" operator="containsText" text="On track with minor barriers to completion">
      <formula>NOT(ISERROR(SEARCH("On track with minor barriers to completion",R2)))</formula>
    </cfRule>
    <cfRule type="containsText" dxfId="1181" priority="1077" operator="containsText" text="Significant barriers to completion">
      <formula>NOT(ISERROR(SEARCH("Significant barriers to completion",R2)))</formula>
    </cfRule>
  </conditionalFormatting>
  <conditionalFormatting sqref="R33">
    <cfRule type="containsText" dxfId="1180" priority="1071" operator="containsText" text="Completed or fully on track">
      <formula>NOT(ISERROR(SEARCH("Completed or fully on track",R33)))</formula>
    </cfRule>
    <cfRule type="containsText" dxfId="1179" priority="1072" operator="containsText" text="Issues to overcome/expected to complete">
      <formula>NOT(ISERROR(SEARCH("Issues to overcome/expected to complete",R33)))</formula>
    </cfRule>
    <cfRule type="containsText" dxfId="1178" priority="1073" operator="containsText" text="Significant barriers to completion">
      <formula>NOT(ISERROR(SEARCH("Significant barriers to completion",R33)))</formula>
    </cfRule>
  </conditionalFormatting>
  <conditionalFormatting sqref="R12">
    <cfRule type="containsText" dxfId="1177" priority="1067" operator="containsText" text="Issues to overcome/expected to complete">
      <formula>NOT(ISERROR(SEARCH("Issues to overcome/expected to complete",R12)))</formula>
    </cfRule>
  </conditionalFormatting>
  <conditionalFormatting sqref="R12">
    <cfRule type="containsText" dxfId="1176" priority="1068" operator="containsText" text="Completed or fully on track">
      <formula>NOT(ISERROR(SEARCH("Completed or fully on track",R12)))</formula>
    </cfRule>
    <cfRule type="containsText" dxfId="1175" priority="1069" operator="containsText" text="On track with minor barriers to completion">
      <formula>NOT(ISERROR(SEARCH("On track with minor barriers to completion",R12)))</formula>
    </cfRule>
    <cfRule type="containsText" dxfId="1174" priority="1070" operator="containsText" text="Significant barriers to completion">
      <formula>NOT(ISERROR(SEARCH("Significant barriers to completion",R12)))</formula>
    </cfRule>
  </conditionalFormatting>
  <conditionalFormatting sqref="R35">
    <cfRule type="containsText" dxfId="1173" priority="1064" operator="containsText" text="Completed or fully on track">
      <formula>NOT(ISERROR(SEARCH("Completed or fully on track",R35)))</formula>
    </cfRule>
    <cfRule type="containsText" dxfId="1172" priority="1065" operator="containsText" text="Issues to overcome/expected to complete">
      <formula>NOT(ISERROR(SEARCH("Issues to overcome/expected to complete",R35)))</formula>
    </cfRule>
    <cfRule type="containsText" dxfId="1171" priority="1066" operator="containsText" text="Significant barriers to completion">
      <formula>NOT(ISERROR(SEARCH("Significant barriers to completion",R35)))</formula>
    </cfRule>
  </conditionalFormatting>
  <conditionalFormatting sqref="R30">
    <cfRule type="containsText" dxfId="1170" priority="1061" operator="containsText" text="Completed or fully on track">
      <formula>NOT(ISERROR(SEARCH("Completed or fully on track",R30)))</formula>
    </cfRule>
    <cfRule type="containsText" dxfId="1169" priority="1062" operator="containsText" text="Issues to overcome/expected to complete">
      <formula>NOT(ISERROR(SEARCH("Issues to overcome/expected to complete",R30)))</formula>
    </cfRule>
    <cfRule type="containsText" dxfId="1168" priority="1063" operator="containsText" text="Significant barriers to completion">
      <formula>NOT(ISERROR(SEARCH("Significant barriers to completion",R30)))</formula>
    </cfRule>
  </conditionalFormatting>
  <conditionalFormatting sqref="E34">
    <cfRule type="containsText" dxfId="1167" priority="1013" operator="containsText" text="Issues to overcome/expected to complete">
      <formula>NOT(ISERROR(SEARCH("Issues to overcome/expected to complete",E34)))</formula>
    </cfRule>
  </conditionalFormatting>
  <conditionalFormatting sqref="E34">
    <cfRule type="containsText" dxfId="1166" priority="1017" operator="containsText" text="Completed or fully on track">
      <formula>NOT(ISERROR(SEARCH("Completed or fully on track",E34)))</formula>
    </cfRule>
    <cfRule type="containsText" dxfId="1165" priority="1018" operator="containsText" text="On track with minor barriers to completion">
      <formula>NOT(ISERROR(SEARCH("On track with minor barriers to completion",E34)))</formula>
    </cfRule>
    <cfRule type="containsText" dxfId="1164" priority="1019" operator="containsText" text="Significant barriers to completion">
      <formula>NOT(ISERROR(SEARCH("Significant barriers to completion",E34)))</formula>
    </cfRule>
  </conditionalFormatting>
  <conditionalFormatting sqref="E34">
    <cfRule type="containsText" dxfId="1163" priority="1014" operator="containsText" text="Completed or fully on track">
      <formula>NOT(ISERROR(SEARCH("Completed or fully on track",E34)))</formula>
    </cfRule>
    <cfRule type="containsText" dxfId="1162" priority="1015" operator="containsText" text="On track with minor barriers to completion">
      <formula>NOT(ISERROR(SEARCH("On track with minor barriers to completion",E34)))</formula>
    </cfRule>
    <cfRule type="containsText" dxfId="1161" priority="1016" operator="containsText" text="Significant barriers to completion">
      <formula>NOT(ISERROR(SEARCH("Significant barriers to completion",E34)))</formula>
    </cfRule>
  </conditionalFormatting>
  <conditionalFormatting sqref="R34">
    <cfRule type="containsText" dxfId="1160" priority="929" operator="containsText" text="Issues to overcome/expected to complete">
      <formula>NOT(ISERROR(SEARCH("Issues to overcome/expected to complete",R34)))</formula>
    </cfRule>
  </conditionalFormatting>
  <conditionalFormatting sqref="R34">
    <cfRule type="containsText" dxfId="1159" priority="930" operator="containsText" text="Completed or fully on track">
      <formula>NOT(ISERROR(SEARCH("Completed or fully on track",R34)))</formula>
    </cfRule>
    <cfRule type="containsText" dxfId="1158" priority="931" operator="containsText" text="On track with minor barriers to completion">
      <formula>NOT(ISERROR(SEARCH("On track with minor barriers to completion",R34)))</formula>
    </cfRule>
    <cfRule type="containsText" dxfId="1157" priority="932" operator="containsText" text="Significant barriers to completion">
      <formula>NOT(ISERROR(SEARCH("Significant barriers to completion",R34)))</formula>
    </cfRule>
  </conditionalFormatting>
  <conditionalFormatting sqref="D34">
    <cfRule type="containsText" dxfId="1156" priority="1024" operator="containsText" text="Completed or fully on track">
      <formula>NOT(ISERROR(SEARCH("Completed or fully on track",D34)))</formula>
    </cfRule>
    <cfRule type="containsText" dxfId="1155" priority="1025" operator="containsText" text="On track with minor barriers to completion">
      <formula>NOT(ISERROR(SEARCH("On track with minor barriers to completion",D34)))</formula>
    </cfRule>
    <cfRule type="containsText" dxfId="1154" priority="1026" operator="containsText" text="Significant barriers to completion">
      <formula>NOT(ISERROR(SEARCH("Significant barriers to completion",D34)))</formula>
    </cfRule>
  </conditionalFormatting>
  <conditionalFormatting sqref="D34">
    <cfRule type="containsText" dxfId="1153" priority="1021" operator="containsText" text="Completed or fully on track">
      <formula>NOT(ISERROR(SEARCH("Completed or fully on track",D34)))</formula>
    </cfRule>
    <cfRule type="containsText" dxfId="1152" priority="1022" operator="containsText" text="On track with minor barriers to completion">
      <formula>NOT(ISERROR(SEARCH("On track with minor barriers to completion",D34)))</formula>
    </cfRule>
    <cfRule type="containsText" dxfId="1151" priority="1023" operator="containsText" text="Significant barriers to completion">
      <formula>NOT(ISERROR(SEARCH("Significant barriers to completion",D34)))</formula>
    </cfRule>
  </conditionalFormatting>
  <conditionalFormatting sqref="D34">
    <cfRule type="containsText" dxfId="1150" priority="1020" operator="containsText" text="Issues to overcome/expected to complete">
      <formula>NOT(ISERROR(SEARCH("Issues to overcome/expected to complete",D34)))</formula>
    </cfRule>
  </conditionalFormatting>
  <conditionalFormatting sqref="J12:K12">
    <cfRule type="containsText" dxfId="1149" priority="1058" operator="containsText" text="Completed or fully on track">
      <formula>NOT(ISERROR(SEARCH("Completed or fully on track",J12)))</formula>
    </cfRule>
    <cfRule type="containsText" dxfId="1148" priority="1059" operator="containsText" text="Issues to overcome/expected to complete">
      <formula>NOT(ISERROR(SEARCH("Issues to overcome/expected to complete",J12)))</formula>
    </cfRule>
    <cfRule type="containsText" dxfId="1147" priority="1060" operator="containsText" text="Significant barriers to completion">
      <formula>NOT(ISERROR(SEARCH("Significant barriers to completion",J12)))</formula>
    </cfRule>
  </conditionalFormatting>
  <conditionalFormatting sqref="J12">
    <cfRule type="containsText" dxfId="1146" priority="1054" operator="containsText" text="Issues to overcome/expected to complete">
      <formula>NOT(ISERROR(SEARCH("Issues to overcome/expected to complete",J12)))</formula>
    </cfRule>
  </conditionalFormatting>
  <conditionalFormatting sqref="J12">
    <cfRule type="containsText" dxfId="1145" priority="1055" operator="containsText" text="Completed or fully on track">
      <formula>NOT(ISERROR(SEARCH("Completed or fully on track",J12)))</formula>
    </cfRule>
    <cfRule type="containsText" dxfId="1144" priority="1056" operator="containsText" text="On track with minor barriers to completion">
      <formula>NOT(ISERROR(SEARCH("On track with minor barriers to completion",J12)))</formula>
    </cfRule>
    <cfRule type="containsText" dxfId="1143" priority="1057" operator="containsText" text="Significant barriers to completion">
      <formula>NOT(ISERROR(SEARCH("Significant barriers to completion",J12)))</formula>
    </cfRule>
  </conditionalFormatting>
  <conditionalFormatting sqref="K12">
    <cfRule type="containsText" dxfId="1142" priority="1050" operator="containsText" text="Issues to overcome/expected to complete">
      <formula>NOT(ISERROR(SEARCH("Issues to overcome/expected to complete",K12)))</formula>
    </cfRule>
  </conditionalFormatting>
  <conditionalFormatting sqref="K12">
    <cfRule type="containsText" dxfId="1141" priority="1051" operator="containsText" text="Completed or fully on track">
      <formula>NOT(ISERROR(SEARCH("Completed or fully on track",K12)))</formula>
    </cfRule>
    <cfRule type="containsText" dxfId="1140" priority="1052" operator="containsText" text="On track with minor barriers to completion">
      <formula>NOT(ISERROR(SEARCH("On track with minor barriers to completion",K12)))</formula>
    </cfRule>
    <cfRule type="containsText" dxfId="1139" priority="1053" operator="containsText" text="Significant barriers to completion">
      <formula>NOT(ISERROR(SEARCH("Significant barriers to completion",K12)))</formula>
    </cfRule>
  </conditionalFormatting>
  <conditionalFormatting sqref="O12">
    <cfRule type="containsText" dxfId="1138" priority="1047" operator="containsText" text="Completed or fully on track">
      <formula>NOT(ISERROR(SEARCH("Completed or fully on track",O12)))</formula>
    </cfRule>
    <cfRule type="containsText" dxfId="1137" priority="1048" operator="containsText" text="Issues to overcome/expected to complete">
      <formula>NOT(ISERROR(SEARCH("Issues to overcome/expected to complete",O12)))</formula>
    </cfRule>
    <cfRule type="containsText" dxfId="1136" priority="1049" operator="containsText" text="Significant barriers to completion">
      <formula>NOT(ISERROR(SEARCH("Significant barriers to completion",O12)))</formula>
    </cfRule>
  </conditionalFormatting>
  <conditionalFormatting sqref="O12">
    <cfRule type="containsText" dxfId="1135" priority="1043" operator="containsText" text="Issues to overcome/expected to complete">
      <formula>NOT(ISERROR(SEARCH("Issues to overcome/expected to complete",O12)))</formula>
    </cfRule>
  </conditionalFormatting>
  <conditionalFormatting sqref="O12">
    <cfRule type="containsText" dxfId="1134" priority="1044" operator="containsText" text="Completed or fully on track">
      <formula>NOT(ISERROR(SEARCH("Completed or fully on track",O12)))</formula>
    </cfRule>
    <cfRule type="containsText" dxfId="1133" priority="1045" operator="containsText" text="On track with minor barriers to completion">
      <formula>NOT(ISERROR(SEARCH("On track with minor barriers to completion",O12)))</formula>
    </cfRule>
    <cfRule type="containsText" dxfId="1132" priority="1046" operator="containsText" text="Significant barriers to completion">
      <formula>NOT(ISERROR(SEARCH("Significant barriers to completion",O12)))</formula>
    </cfRule>
  </conditionalFormatting>
  <conditionalFormatting sqref="F11">
    <cfRule type="containsText" dxfId="1131" priority="1040" operator="containsText" text="Completed or fully on track">
      <formula>NOT(ISERROR(SEARCH("Completed or fully on track",F11)))</formula>
    </cfRule>
    <cfRule type="containsText" dxfId="1130" priority="1041" operator="containsText" text="Issues to overcome/expected to complete">
      <formula>NOT(ISERROR(SEARCH("Issues to overcome/expected to complete",F11)))</formula>
    </cfRule>
    <cfRule type="containsText" dxfId="1129" priority="1042" operator="containsText" text="Significant barriers to completion">
      <formula>NOT(ISERROR(SEARCH("Significant barriers to completion",F11)))</formula>
    </cfRule>
  </conditionalFormatting>
  <conditionalFormatting sqref="N11">
    <cfRule type="containsText" dxfId="1128" priority="1037" operator="containsText" text="Completed or fully on track">
      <formula>NOT(ISERROR(SEARCH("Completed or fully on track",N11)))</formula>
    </cfRule>
    <cfRule type="containsText" dxfId="1127" priority="1038" operator="containsText" text="Issues to overcome/expected to complete">
      <formula>NOT(ISERROR(SEARCH("Issues to overcome/expected to complete",N11)))</formula>
    </cfRule>
    <cfRule type="containsText" dxfId="1126" priority="1039" operator="containsText" text="Significant barriers to completion">
      <formula>NOT(ISERROR(SEARCH("Significant barriers to completion",N11)))</formula>
    </cfRule>
  </conditionalFormatting>
  <conditionalFormatting sqref="A34:R34">
    <cfRule type="containsText" dxfId="1125" priority="1034" operator="containsText" text="Completed or fully on track">
      <formula>NOT(ISERROR(SEARCH("Completed or fully on track",A34)))</formula>
    </cfRule>
    <cfRule type="containsText" dxfId="1124" priority="1035" operator="containsText" text="Issues to overcome/expected to complete">
      <formula>NOT(ISERROR(SEARCH("Issues to overcome/expected to complete",A34)))</formula>
    </cfRule>
    <cfRule type="containsText" dxfId="1123" priority="1036" operator="containsText" text="Significant barriers to completion">
      <formula>NOT(ISERROR(SEARCH("Significant barriers to completion",A34)))</formula>
    </cfRule>
  </conditionalFormatting>
  <conditionalFormatting sqref="C34">
    <cfRule type="containsText" dxfId="1122" priority="1031" operator="containsText" text="Completed or fully on track">
      <formula>NOT(ISERROR(SEARCH("Completed or fully on track",C34)))</formula>
    </cfRule>
    <cfRule type="containsText" dxfId="1121" priority="1032" operator="containsText" text="On track with minor barriers to completion">
      <formula>NOT(ISERROR(SEARCH("On track with minor barriers to completion",C34)))</formula>
    </cfRule>
    <cfRule type="containsText" dxfId="1120" priority="1033" operator="containsText" text="Significant barriers to completion">
      <formula>NOT(ISERROR(SEARCH("Significant barriers to completion",C34)))</formula>
    </cfRule>
  </conditionalFormatting>
  <conditionalFormatting sqref="C34">
    <cfRule type="containsText" dxfId="1119" priority="1028" operator="containsText" text="Completed or fully on track">
      <formula>NOT(ISERROR(SEARCH("Completed or fully on track",C34)))</formula>
    </cfRule>
    <cfRule type="containsText" dxfId="1118" priority="1029" operator="containsText" text="On track with minor barriers to completion">
      <formula>NOT(ISERROR(SEARCH("On track with minor barriers to completion",C34)))</formula>
    </cfRule>
    <cfRule type="containsText" dxfId="1117" priority="1030" operator="containsText" text="Significant barriers to completion">
      <formula>NOT(ISERROR(SEARCH("Significant barriers to completion",C34)))</formula>
    </cfRule>
  </conditionalFormatting>
  <conditionalFormatting sqref="C34">
    <cfRule type="containsText" dxfId="1116" priority="1027" operator="containsText" text="Issues to overcome/expected to complete">
      <formula>NOT(ISERROR(SEARCH("Issues to overcome/expected to complete",C34)))</formula>
    </cfRule>
  </conditionalFormatting>
  <conditionalFormatting sqref="F34">
    <cfRule type="containsText" dxfId="1115" priority="1010" operator="containsText" text="Completed or fully on track">
      <formula>NOT(ISERROR(SEARCH("Completed or fully on track",F34)))</formula>
    </cfRule>
    <cfRule type="containsText" dxfId="1114" priority="1011" operator="containsText" text="On track with minor barriers to completion">
      <formula>NOT(ISERROR(SEARCH("On track with minor barriers to completion",F34)))</formula>
    </cfRule>
    <cfRule type="containsText" dxfId="1113" priority="1012" operator="containsText" text="Significant barriers to completion">
      <formula>NOT(ISERROR(SEARCH("Significant barriers to completion",F34)))</formula>
    </cfRule>
  </conditionalFormatting>
  <conditionalFormatting sqref="F34">
    <cfRule type="containsText" dxfId="1112" priority="1007" operator="containsText" text="Completed or fully on track">
      <formula>NOT(ISERROR(SEARCH("Completed or fully on track",F34)))</formula>
    </cfRule>
    <cfRule type="containsText" dxfId="1111" priority="1008" operator="containsText" text="On track with minor barriers to completion">
      <formula>NOT(ISERROR(SEARCH("On track with minor barriers to completion",F34)))</formula>
    </cfRule>
    <cfRule type="containsText" dxfId="1110" priority="1009" operator="containsText" text="Significant barriers to completion">
      <formula>NOT(ISERROR(SEARCH("Significant barriers to completion",F34)))</formula>
    </cfRule>
  </conditionalFormatting>
  <conditionalFormatting sqref="F34">
    <cfRule type="containsText" dxfId="1109" priority="1006" operator="containsText" text="Issues to overcome/expected to complete">
      <formula>NOT(ISERROR(SEARCH("Issues to overcome/expected to complete",F34)))</formula>
    </cfRule>
  </conditionalFormatting>
  <conditionalFormatting sqref="G34">
    <cfRule type="containsText" dxfId="1108" priority="1003" operator="containsText" text="Completed or fully on track">
      <formula>NOT(ISERROR(SEARCH("Completed or fully on track",G34)))</formula>
    </cfRule>
    <cfRule type="containsText" dxfId="1107" priority="1004" operator="containsText" text="On track with minor barriers to completion">
      <formula>NOT(ISERROR(SEARCH("On track with minor barriers to completion",G34)))</formula>
    </cfRule>
    <cfRule type="containsText" dxfId="1106" priority="1005" operator="containsText" text="Significant barriers to completion">
      <formula>NOT(ISERROR(SEARCH("Significant barriers to completion",G34)))</formula>
    </cfRule>
  </conditionalFormatting>
  <conditionalFormatting sqref="G34">
    <cfRule type="containsText" dxfId="1105" priority="1000" operator="containsText" text="Completed or fully on track">
      <formula>NOT(ISERROR(SEARCH("Completed or fully on track",G34)))</formula>
    </cfRule>
    <cfRule type="containsText" dxfId="1104" priority="1001" operator="containsText" text="On track with minor barriers to completion">
      <formula>NOT(ISERROR(SEARCH("On track with minor barriers to completion",G34)))</formula>
    </cfRule>
    <cfRule type="containsText" dxfId="1103" priority="1002" operator="containsText" text="Significant barriers to completion">
      <formula>NOT(ISERROR(SEARCH("Significant barriers to completion",G34)))</formula>
    </cfRule>
  </conditionalFormatting>
  <conditionalFormatting sqref="G34">
    <cfRule type="containsText" dxfId="1102" priority="999" operator="containsText" text="Issues to overcome/expected to complete">
      <formula>NOT(ISERROR(SEARCH("Issues to overcome/expected to complete",G34)))</formula>
    </cfRule>
  </conditionalFormatting>
  <conditionalFormatting sqref="H34">
    <cfRule type="containsText" dxfId="1101" priority="996" operator="containsText" text="Completed or fully on track">
      <formula>NOT(ISERROR(SEARCH("Completed or fully on track",H34)))</formula>
    </cfRule>
    <cfRule type="containsText" dxfId="1100" priority="997" operator="containsText" text="On track with minor barriers to completion">
      <formula>NOT(ISERROR(SEARCH("On track with minor barriers to completion",H34)))</formula>
    </cfRule>
    <cfRule type="containsText" dxfId="1099" priority="998" operator="containsText" text="Significant barriers to completion">
      <formula>NOT(ISERROR(SEARCH("Significant barriers to completion",H34)))</formula>
    </cfRule>
  </conditionalFormatting>
  <conditionalFormatting sqref="H34">
    <cfRule type="containsText" dxfId="1098" priority="993" operator="containsText" text="Completed or fully on track">
      <formula>NOT(ISERROR(SEARCH("Completed or fully on track",H34)))</formula>
    </cfRule>
    <cfRule type="containsText" dxfId="1097" priority="994" operator="containsText" text="On track with minor barriers to completion">
      <formula>NOT(ISERROR(SEARCH("On track with minor barriers to completion",H34)))</formula>
    </cfRule>
    <cfRule type="containsText" dxfId="1096" priority="995" operator="containsText" text="Significant barriers to completion">
      <formula>NOT(ISERROR(SEARCH("Significant barriers to completion",H34)))</formula>
    </cfRule>
  </conditionalFormatting>
  <conditionalFormatting sqref="H34">
    <cfRule type="containsText" dxfId="1095" priority="992" operator="containsText" text="Issues to overcome/expected to complete">
      <formula>NOT(ISERROR(SEARCH("Issues to overcome/expected to complete",H34)))</formula>
    </cfRule>
  </conditionalFormatting>
  <conditionalFormatting sqref="I34">
    <cfRule type="containsText" dxfId="1094" priority="989" operator="containsText" text="Completed or fully on track">
      <formula>NOT(ISERROR(SEARCH("Completed or fully on track",I34)))</formula>
    </cfRule>
    <cfRule type="containsText" dxfId="1093" priority="990" operator="containsText" text="On track with minor barriers to completion">
      <formula>NOT(ISERROR(SEARCH("On track with minor barriers to completion",I34)))</formula>
    </cfRule>
    <cfRule type="containsText" dxfId="1092" priority="991" operator="containsText" text="Significant barriers to completion">
      <formula>NOT(ISERROR(SEARCH("Significant barriers to completion",I34)))</formula>
    </cfRule>
  </conditionalFormatting>
  <conditionalFormatting sqref="I34">
    <cfRule type="containsText" dxfId="1091" priority="986" operator="containsText" text="Completed or fully on track">
      <formula>NOT(ISERROR(SEARCH("Completed or fully on track",I34)))</formula>
    </cfRule>
    <cfRule type="containsText" dxfId="1090" priority="987" operator="containsText" text="On track with minor barriers to completion">
      <formula>NOT(ISERROR(SEARCH("On track with minor barriers to completion",I34)))</formula>
    </cfRule>
    <cfRule type="containsText" dxfId="1089" priority="988" operator="containsText" text="Significant barriers to completion">
      <formula>NOT(ISERROR(SEARCH("Significant barriers to completion",I34)))</formula>
    </cfRule>
  </conditionalFormatting>
  <conditionalFormatting sqref="I34">
    <cfRule type="containsText" dxfId="1088" priority="985" operator="containsText" text="Issues to overcome/expected to complete">
      <formula>NOT(ISERROR(SEARCH("Issues to overcome/expected to complete",I34)))</formula>
    </cfRule>
  </conditionalFormatting>
  <conditionalFormatting sqref="J34">
    <cfRule type="containsText" dxfId="1087" priority="982" operator="containsText" text="Completed or fully on track">
      <formula>NOT(ISERROR(SEARCH("Completed or fully on track",J34)))</formula>
    </cfRule>
    <cfRule type="containsText" dxfId="1086" priority="983" operator="containsText" text="On track with minor barriers to completion">
      <formula>NOT(ISERROR(SEARCH("On track with minor barriers to completion",J34)))</formula>
    </cfRule>
    <cfRule type="containsText" dxfId="1085" priority="984" operator="containsText" text="Significant barriers to completion">
      <formula>NOT(ISERROR(SEARCH("Significant barriers to completion",J34)))</formula>
    </cfRule>
  </conditionalFormatting>
  <conditionalFormatting sqref="J34">
    <cfRule type="containsText" dxfId="1084" priority="979" operator="containsText" text="Completed or fully on track">
      <formula>NOT(ISERROR(SEARCH("Completed or fully on track",J34)))</formula>
    </cfRule>
    <cfRule type="containsText" dxfId="1083" priority="980" operator="containsText" text="On track with minor barriers to completion">
      <formula>NOT(ISERROR(SEARCH("On track with minor barriers to completion",J34)))</formula>
    </cfRule>
    <cfRule type="containsText" dxfId="1082" priority="981" operator="containsText" text="Significant barriers to completion">
      <formula>NOT(ISERROR(SEARCH("Significant barriers to completion",J34)))</formula>
    </cfRule>
  </conditionalFormatting>
  <conditionalFormatting sqref="J34">
    <cfRule type="containsText" dxfId="1081" priority="978" operator="containsText" text="Issues to overcome/expected to complete">
      <formula>NOT(ISERROR(SEARCH("Issues to overcome/expected to complete",J34)))</formula>
    </cfRule>
  </conditionalFormatting>
  <conditionalFormatting sqref="K34">
    <cfRule type="containsText" dxfId="1080" priority="975" operator="containsText" text="Completed or fully on track">
      <formula>NOT(ISERROR(SEARCH("Completed or fully on track",K34)))</formula>
    </cfRule>
    <cfRule type="containsText" dxfId="1079" priority="976" operator="containsText" text="On track with minor barriers to completion">
      <formula>NOT(ISERROR(SEARCH("On track with minor barriers to completion",K34)))</formula>
    </cfRule>
    <cfRule type="containsText" dxfId="1078" priority="977" operator="containsText" text="Significant barriers to completion">
      <formula>NOT(ISERROR(SEARCH("Significant barriers to completion",K34)))</formula>
    </cfRule>
  </conditionalFormatting>
  <conditionalFormatting sqref="K34">
    <cfRule type="containsText" dxfId="1077" priority="972" operator="containsText" text="Completed or fully on track">
      <formula>NOT(ISERROR(SEARCH("Completed or fully on track",K34)))</formula>
    </cfRule>
    <cfRule type="containsText" dxfId="1076" priority="973" operator="containsText" text="On track with minor barriers to completion">
      <formula>NOT(ISERROR(SEARCH("On track with minor barriers to completion",K34)))</formula>
    </cfRule>
    <cfRule type="containsText" dxfId="1075" priority="974" operator="containsText" text="Significant barriers to completion">
      <formula>NOT(ISERROR(SEARCH("Significant barriers to completion",K34)))</formula>
    </cfRule>
  </conditionalFormatting>
  <conditionalFormatting sqref="K34">
    <cfRule type="containsText" dxfId="1074" priority="971" operator="containsText" text="Issues to overcome/expected to complete">
      <formula>NOT(ISERROR(SEARCH("Issues to overcome/expected to complete",K34)))</formula>
    </cfRule>
  </conditionalFormatting>
  <conditionalFormatting sqref="L34">
    <cfRule type="containsText" dxfId="1073" priority="968" operator="containsText" text="Completed or fully on track">
      <formula>NOT(ISERROR(SEARCH("Completed or fully on track",L34)))</formula>
    </cfRule>
    <cfRule type="containsText" dxfId="1072" priority="969" operator="containsText" text="On track with minor barriers to completion">
      <formula>NOT(ISERROR(SEARCH("On track with minor barriers to completion",L34)))</formula>
    </cfRule>
    <cfRule type="containsText" dxfId="1071" priority="970" operator="containsText" text="Significant barriers to completion">
      <formula>NOT(ISERROR(SEARCH("Significant barriers to completion",L34)))</formula>
    </cfRule>
  </conditionalFormatting>
  <conditionalFormatting sqref="L34">
    <cfRule type="containsText" dxfId="1070" priority="965" operator="containsText" text="Completed or fully on track">
      <formula>NOT(ISERROR(SEARCH("Completed or fully on track",L34)))</formula>
    </cfRule>
    <cfRule type="containsText" dxfId="1069" priority="966" operator="containsText" text="On track with minor barriers to completion">
      <formula>NOT(ISERROR(SEARCH("On track with minor barriers to completion",L34)))</formula>
    </cfRule>
    <cfRule type="containsText" dxfId="1068" priority="967" operator="containsText" text="Significant barriers to completion">
      <formula>NOT(ISERROR(SEARCH("Significant barriers to completion",L34)))</formula>
    </cfRule>
  </conditionalFormatting>
  <conditionalFormatting sqref="L34">
    <cfRule type="containsText" dxfId="1067" priority="964" operator="containsText" text="Issues to overcome/expected to complete">
      <formula>NOT(ISERROR(SEARCH("Issues to overcome/expected to complete",L34)))</formula>
    </cfRule>
  </conditionalFormatting>
  <conditionalFormatting sqref="M34">
    <cfRule type="containsText" dxfId="1066" priority="961" operator="containsText" text="Completed or fully on track">
      <formula>NOT(ISERROR(SEARCH("Completed or fully on track",M34)))</formula>
    </cfRule>
    <cfRule type="containsText" dxfId="1065" priority="962" operator="containsText" text="On track with minor barriers to completion">
      <formula>NOT(ISERROR(SEARCH("On track with minor barriers to completion",M34)))</formula>
    </cfRule>
    <cfRule type="containsText" dxfId="1064" priority="963" operator="containsText" text="Significant barriers to completion">
      <formula>NOT(ISERROR(SEARCH("Significant barriers to completion",M34)))</formula>
    </cfRule>
  </conditionalFormatting>
  <conditionalFormatting sqref="M34">
    <cfRule type="containsText" dxfId="1063" priority="958" operator="containsText" text="Completed or fully on track">
      <formula>NOT(ISERROR(SEARCH("Completed or fully on track",M34)))</formula>
    </cfRule>
    <cfRule type="containsText" dxfId="1062" priority="959" operator="containsText" text="On track with minor barriers to completion">
      <formula>NOT(ISERROR(SEARCH("On track with minor barriers to completion",M34)))</formula>
    </cfRule>
    <cfRule type="containsText" dxfId="1061" priority="960" operator="containsText" text="Significant barriers to completion">
      <formula>NOT(ISERROR(SEARCH("Significant barriers to completion",M34)))</formula>
    </cfRule>
  </conditionalFormatting>
  <conditionalFormatting sqref="M34">
    <cfRule type="containsText" dxfId="1060" priority="957" operator="containsText" text="Issues to overcome/expected to complete">
      <formula>NOT(ISERROR(SEARCH("Issues to overcome/expected to complete",M34)))</formula>
    </cfRule>
  </conditionalFormatting>
  <conditionalFormatting sqref="N34">
    <cfRule type="containsText" dxfId="1059" priority="954" operator="containsText" text="Completed or fully on track">
      <formula>NOT(ISERROR(SEARCH("Completed or fully on track",N34)))</formula>
    </cfRule>
    <cfRule type="containsText" dxfId="1058" priority="955" operator="containsText" text="On track with minor barriers to completion">
      <formula>NOT(ISERROR(SEARCH("On track with minor barriers to completion",N34)))</formula>
    </cfRule>
    <cfRule type="containsText" dxfId="1057" priority="956" operator="containsText" text="Significant barriers to completion">
      <formula>NOT(ISERROR(SEARCH("Significant barriers to completion",N34)))</formula>
    </cfRule>
  </conditionalFormatting>
  <conditionalFormatting sqref="N34">
    <cfRule type="containsText" dxfId="1056" priority="951" operator="containsText" text="Completed or fully on track">
      <formula>NOT(ISERROR(SEARCH("Completed or fully on track",N34)))</formula>
    </cfRule>
    <cfRule type="containsText" dxfId="1055" priority="952" operator="containsText" text="On track with minor barriers to completion">
      <formula>NOT(ISERROR(SEARCH("On track with minor barriers to completion",N34)))</formula>
    </cfRule>
    <cfRule type="containsText" dxfId="1054" priority="953" operator="containsText" text="Significant barriers to completion">
      <formula>NOT(ISERROR(SEARCH("Significant barriers to completion",N34)))</formula>
    </cfRule>
  </conditionalFormatting>
  <conditionalFormatting sqref="N34">
    <cfRule type="containsText" dxfId="1053" priority="950" operator="containsText" text="Issues to overcome/expected to complete">
      <formula>NOT(ISERROR(SEARCH("Issues to overcome/expected to complete",N34)))</formula>
    </cfRule>
  </conditionalFormatting>
  <conditionalFormatting sqref="O34">
    <cfRule type="containsText" dxfId="1052" priority="947" operator="containsText" text="Completed or fully on track">
      <formula>NOT(ISERROR(SEARCH("Completed or fully on track",O34)))</formula>
    </cfRule>
    <cfRule type="containsText" dxfId="1051" priority="948" operator="containsText" text="On track with minor barriers to completion">
      <formula>NOT(ISERROR(SEARCH("On track with minor barriers to completion",O34)))</formula>
    </cfRule>
    <cfRule type="containsText" dxfId="1050" priority="949" operator="containsText" text="Significant barriers to completion">
      <formula>NOT(ISERROR(SEARCH("Significant barriers to completion",O34)))</formula>
    </cfRule>
  </conditionalFormatting>
  <conditionalFormatting sqref="O34">
    <cfRule type="containsText" dxfId="1049" priority="944" operator="containsText" text="Completed or fully on track">
      <formula>NOT(ISERROR(SEARCH("Completed or fully on track",O34)))</formula>
    </cfRule>
    <cfRule type="containsText" dxfId="1048" priority="945" operator="containsText" text="On track with minor barriers to completion">
      <formula>NOT(ISERROR(SEARCH("On track with minor barriers to completion",O34)))</formula>
    </cfRule>
    <cfRule type="containsText" dxfId="1047" priority="946" operator="containsText" text="Significant barriers to completion">
      <formula>NOT(ISERROR(SEARCH("Significant barriers to completion",O34)))</formula>
    </cfRule>
  </conditionalFormatting>
  <conditionalFormatting sqref="O34">
    <cfRule type="containsText" dxfId="1046" priority="943" operator="containsText" text="Issues to overcome/expected to complete">
      <formula>NOT(ISERROR(SEARCH("Issues to overcome/expected to complete",O34)))</formula>
    </cfRule>
  </conditionalFormatting>
  <conditionalFormatting sqref="Q34">
    <cfRule type="containsText" dxfId="1045" priority="940" operator="containsText" text="Completed or fully on track">
      <formula>NOT(ISERROR(SEARCH("Completed or fully on track",Q34)))</formula>
    </cfRule>
    <cfRule type="containsText" dxfId="1044" priority="941" operator="containsText" text="On track with minor barriers to completion">
      <formula>NOT(ISERROR(SEARCH("On track with minor barriers to completion",Q34)))</formula>
    </cfRule>
    <cfRule type="containsText" dxfId="1043" priority="942" operator="containsText" text="Significant barriers to completion">
      <formula>NOT(ISERROR(SEARCH("Significant barriers to completion",Q34)))</formula>
    </cfRule>
  </conditionalFormatting>
  <conditionalFormatting sqref="Q34">
    <cfRule type="containsText" dxfId="1042" priority="937" operator="containsText" text="Completed or fully on track">
      <formula>NOT(ISERROR(SEARCH("Completed or fully on track",Q34)))</formula>
    </cfRule>
    <cfRule type="containsText" dxfId="1041" priority="938" operator="containsText" text="On track with minor barriers to completion">
      <formula>NOT(ISERROR(SEARCH("On track with minor barriers to completion",Q34)))</formula>
    </cfRule>
    <cfRule type="containsText" dxfId="1040" priority="939" operator="containsText" text="Significant barriers to completion">
      <formula>NOT(ISERROR(SEARCH("Significant barriers to completion",Q34)))</formula>
    </cfRule>
  </conditionalFormatting>
  <conditionalFormatting sqref="Q34">
    <cfRule type="containsText" dxfId="1039" priority="936" operator="containsText" text="Issues to overcome/expected to complete">
      <formula>NOT(ISERROR(SEARCH("Issues to overcome/expected to complete",Q34)))</formula>
    </cfRule>
  </conditionalFormatting>
  <conditionalFormatting sqref="R34">
    <cfRule type="containsText" dxfId="1038" priority="933" operator="containsText" text="Completed or fully on track">
      <formula>NOT(ISERROR(SEARCH("Completed or fully on track",R34)))</formula>
    </cfRule>
    <cfRule type="containsText" dxfId="1037" priority="934" operator="containsText" text="On track with minor barriers to completion">
      <formula>NOT(ISERROR(SEARCH("On track with minor barriers to completion",R34)))</formula>
    </cfRule>
    <cfRule type="containsText" dxfId="1036" priority="935" operator="containsText" text="Significant barriers to completion">
      <formula>NOT(ISERROR(SEARCH("Significant barriers to completion",R34)))</formula>
    </cfRule>
  </conditionalFormatting>
  <conditionalFormatting sqref="C7">
    <cfRule type="containsText" dxfId="1035" priority="811" operator="containsText" text="Completed or fully on track">
      <formula>NOT(ISERROR(SEARCH("Completed or fully on track",C7)))</formula>
    </cfRule>
    <cfRule type="containsText" dxfId="1034" priority="812" operator="containsText" text="On track with minor barriers to completion">
      <formula>NOT(ISERROR(SEARCH("On track with minor barriers to completion",C7)))</formula>
    </cfRule>
    <cfRule type="containsText" dxfId="1033" priority="813" operator="containsText" text="Significant barriers to completion">
      <formula>NOT(ISERROR(SEARCH("Significant barriers to completion",C7)))</formula>
    </cfRule>
  </conditionalFormatting>
  <conditionalFormatting sqref="C7">
    <cfRule type="containsText" dxfId="1032" priority="808" operator="containsText" text="Completed or fully on track">
      <formula>NOT(ISERROR(SEARCH("Completed or fully on track",C7)))</formula>
    </cfRule>
    <cfRule type="containsText" dxfId="1031" priority="809" operator="containsText" text="On track with minor barriers to completion">
      <formula>NOT(ISERROR(SEARCH("On track with minor barriers to completion",C7)))</formula>
    </cfRule>
    <cfRule type="containsText" dxfId="1030" priority="810" operator="containsText" text="Significant barriers to completion">
      <formula>NOT(ISERROR(SEARCH("Significant barriers to completion",C7)))</formula>
    </cfRule>
  </conditionalFormatting>
  <conditionalFormatting sqref="C7">
    <cfRule type="containsText" dxfId="1029" priority="807" operator="containsText" text="Issues to overcome/expected to complete">
      <formula>NOT(ISERROR(SEARCH("Issues to overcome/expected to complete",C7)))</formula>
    </cfRule>
  </conditionalFormatting>
  <conditionalFormatting sqref="D7">
    <cfRule type="containsText" dxfId="1028" priority="804" operator="containsText" text="Completed or fully on track">
      <formula>NOT(ISERROR(SEARCH("Completed or fully on track",D7)))</formula>
    </cfRule>
    <cfRule type="containsText" dxfId="1027" priority="805" operator="containsText" text="On track with minor barriers to completion">
      <formula>NOT(ISERROR(SEARCH("On track with minor barriers to completion",D7)))</formula>
    </cfRule>
    <cfRule type="containsText" dxfId="1026" priority="806" operator="containsText" text="Significant barriers to completion">
      <formula>NOT(ISERROR(SEARCH("Significant barriers to completion",D7)))</formula>
    </cfRule>
  </conditionalFormatting>
  <conditionalFormatting sqref="D7">
    <cfRule type="containsText" dxfId="1025" priority="801" operator="containsText" text="Completed or fully on track">
      <formula>NOT(ISERROR(SEARCH("Completed or fully on track",D7)))</formula>
    </cfRule>
    <cfRule type="containsText" dxfId="1024" priority="802" operator="containsText" text="On track with minor barriers to completion">
      <formula>NOT(ISERROR(SEARCH("On track with minor barriers to completion",D7)))</formula>
    </cfRule>
    <cfRule type="containsText" dxfId="1023" priority="803" operator="containsText" text="Significant barriers to completion">
      <formula>NOT(ISERROR(SEARCH("Significant barriers to completion",D7)))</formula>
    </cfRule>
  </conditionalFormatting>
  <conditionalFormatting sqref="D7">
    <cfRule type="containsText" dxfId="1022" priority="800" operator="containsText" text="Issues to overcome/expected to complete">
      <formula>NOT(ISERROR(SEARCH("Issues to overcome/expected to complete",D7)))</formula>
    </cfRule>
  </conditionalFormatting>
  <conditionalFormatting sqref="E7">
    <cfRule type="containsText" dxfId="1021" priority="797" operator="containsText" text="Completed or fully on track">
      <formula>NOT(ISERROR(SEARCH("Completed or fully on track",E7)))</formula>
    </cfRule>
    <cfRule type="containsText" dxfId="1020" priority="798" operator="containsText" text="On track with minor barriers to completion">
      <formula>NOT(ISERROR(SEARCH("On track with minor barriers to completion",E7)))</formula>
    </cfRule>
    <cfRule type="containsText" dxfId="1019" priority="799" operator="containsText" text="Significant barriers to completion">
      <formula>NOT(ISERROR(SEARCH("Significant barriers to completion",E7)))</formula>
    </cfRule>
  </conditionalFormatting>
  <conditionalFormatting sqref="E7">
    <cfRule type="containsText" dxfId="1018" priority="794" operator="containsText" text="Completed or fully on track">
      <formula>NOT(ISERROR(SEARCH("Completed or fully on track",E7)))</formula>
    </cfRule>
    <cfRule type="containsText" dxfId="1017" priority="795" operator="containsText" text="On track with minor barriers to completion">
      <formula>NOT(ISERROR(SEARCH("On track with minor barriers to completion",E7)))</formula>
    </cfRule>
    <cfRule type="containsText" dxfId="1016" priority="796" operator="containsText" text="Significant barriers to completion">
      <formula>NOT(ISERROR(SEARCH("Significant barriers to completion",E7)))</formula>
    </cfRule>
  </conditionalFormatting>
  <conditionalFormatting sqref="E7">
    <cfRule type="containsText" dxfId="1015" priority="793" operator="containsText" text="Issues to overcome/expected to complete">
      <formula>NOT(ISERROR(SEARCH("Issues to overcome/expected to complete",E7)))</formula>
    </cfRule>
  </conditionalFormatting>
  <conditionalFormatting sqref="F7">
    <cfRule type="containsText" dxfId="1014" priority="790" operator="containsText" text="Completed or fully on track">
      <formula>NOT(ISERROR(SEARCH("Completed or fully on track",F7)))</formula>
    </cfRule>
    <cfRule type="containsText" dxfId="1013" priority="791" operator="containsText" text="On track with minor barriers to completion">
      <formula>NOT(ISERROR(SEARCH("On track with minor barriers to completion",F7)))</formula>
    </cfRule>
    <cfRule type="containsText" dxfId="1012" priority="792" operator="containsText" text="Significant barriers to completion">
      <formula>NOT(ISERROR(SEARCH("Significant barriers to completion",F7)))</formula>
    </cfRule>
  </conditionalFormatting>
  <conditionalFormatting sqref="F7">
    <cfRule type="containsText" dxfId="1011" priority="787" operator="containsText" text="Completed or fully on track">
      <formula>NOT(ISERROR(SEARCH("Completed or fully on track",F7)))</formula>
    </cfRule>
    <cfRule type="containsText" dxfId="1010" priority="788" operator="containsText" text="On track with minor barriers to completion">
      <formula>NOT(ISERROR(SEARCH("On track with minor barriers to completion",F7)))</formula>
    </cfRule>
    <cfRule type="containsText" dxfId="1009" priority="789" operator="containsText" text="Significant barriers to completion">
      <formula>NOT(ISERROR(SEARCH("Significant barriers to completion",F7)))</formula>
    </cfRule>
  </conditionalFormatting>
  <conditionalFormatting sqref="F7">
    <cfRule type="containsText" dxfId="1008" priority="786" operator="containsText" text="Issues to overcome/expected to complete">
      <formula>NOT(ISERROR(SEARCH("Issues to overcome/expected to complete",F7)))</formula>
    </cfRule>
  </conditionalFormatting>
  <conditionalFormatting sqref="N7">
    <cfRule type="containsText" dxfId="1007" priority="734" operator="containsText" text="Completed or fully on track">
      <formula>NOT(ISERROR(SEARCH("Completed or fully on track",N7)))</formula>
    </cfRule>
    <cfRule type="containsText" dxfId="1006" priority="735" operator="containsText" text="On track with minor barriers to completion">
      <formula>NOT(ISERROR(SEARCH("On track with minor barriers to completion",N7)))</formula>
    </cfRule>
    <cfRule type="containsText" dxfId="1005" priority="736" operator="containsText" text="Significant barriers to completion">
      <formula>NOT(ISERROR(SEARCH("Significant barriers to completion",N7)))</formula>
    </cfRule>
  </conditionalFormatting>
  <conditionalFormatting sqref="N7">
    <cfRule type="containsText" dxfId="1004" priority="731" operator="containsText" text="Completed or fully on track">
      <formula>NOT(ISERROR(SEARCH("Completed or fully on track",N7)))</formula>
    </cfRule>
    <cfRule type="containsText" dxfId="1003" priority="732" operator="containsText" text="On track with minor barriers to completion">
      <formula>NOT(ISERROR(SEARCH("On track with minor barriers to completion",N7)))</formula>
    </cfRule>
    <cfRule type="containsText" dxfId="1002" priority="733" operator="containsText" text="Significant barriers to completion">
      <formula>NOT(ISERROR(SEARCH("Significant barriers to completion",N7)))</formula>
    </cfRule>
  </conditionalFormatting>
  <conditionalFormatting sqref="N7">
    <cfRule type="containsText" dxfId="1001" priority="730" operator="containsText" text="Issues to overcome/expected to complete">
      <formula>NOT(ISERROR(SEARCH("Issues to overcome/expected to complete",N7)))</formula>
    </cfRule>
  </conditionalFormatting>
  <conditionalFormatting sqref="G7">
    <cfRule type="containsText" dxfId="1000" priority="783" operator="containsText" text="Completed or fully on track">
      <formula>NOT(ISERROR(SEARCH("Completed or fully on track",G7)))</formula>
    </cfRule>
    <cfRule type="containsText" dxfId="999" priority="784" operator="containsText" text="On track with minor barriers to completion">
      <formula>NOT(ISERROR(SEARCH("On track with minor barriers to completion",G7)))</formula>
    </cfRule>
    <cfRule type="containsText" dxfId="998" priority="785" operator="containsText" text="Significant barriers to completion">
      <formula>NOT(ISERROR(SEARCH("Significant barriers to completion",G7)))</formula>
    </cfRule>
  </conditionalFormatting>
  <conditionalFormatting sqref="G7">
    <cfRule type="containsText" dxfId="997" priority="780" operator="containsText" text="Completed or fully on track">
      <formula>NOT(ISERROR(SEARCH("Completed or fully on track",G7)))</formula>
    </cfRule>
    <cfRule type="containsText" dxfId="996" priority="781" operator="containsText" text="On track with minor barriers to completion">
      <formula>NOT(ISERROR(SEARCH("On track with minor barriers to completion",G7)))</formula>
    </cfRule>
    <cfRule type="containsText" dxfId="995" priority="782" operator="containsText" text="Significant barriers to completion">
      <formula>NOT(ISERROR(SEARCH("Significant barriers to completion",G7)))</formula>
    </cfRule>
  </conditionalFormatting>
  <conditionalFormatting sqref="G7">
    <cfRule type="containsText" dxfId="994" priority="779" operator="containsText" text="Issues to overcome/expected to complete">
      <formula>NOT(ISERROR(SEARCH("Issues to overcome/expected to complete",G7)))</formula>
    </cfRule>
  </conditionalFormatting>
  <conditionalFormatting sqref="H7">
    <cfRule type="containsText" dxfId="993" priority="776" operator="containsText" text="Completed or fully on track">
      <formula>NOT(ISERROR(SEARCH("Completed or fully on track",H7)))</formula>
    </cfRule>
    <cfRule type="containsText" dxfId="992" priority="777" operator="containsText" text="On track with minor barriers to completion">
      <formula>NOT(ISERROR(SEARCH("On track with minor barriers to completion",H7)))</formula>
    </cfRule>
    <cfRule type="containsText" dxfId="991" priority="778" operator="containsText" text="Significant barriers to completion">
      <formula>NOT(ISERROR(SEARCH("Significant barriers to completion",H7)))</formula>
    </cfRule>
  </conditionalFormatting>
  <conditionalFormatting sqref="H7">
    <cfRule type="containsText" dxfId="990" priority="773" operator="containsText" text="Completed or fully on track">
      <formula>NOT(ISERROR(SEARCH("Completed or fully on track",H7)))</formula>
    </cfRule>
    <cfRule type="containsText" dxfId="989" priority="774" operator="containsText" text="On track with minor barriers to completion">
      <formula>NOT(ISERROR(SEARCH("On track with minor barriers to completion",H7)))</formula>
    </cfRule>
    <cfRule type="containsText" dxfId="988" priority="775" operator="containsText" text="Significant barriers to completion">
      <formula>NOT(ISERROR(SEARCH("Significant barriers to completion",H7)))</formula>
    </cfRule>
  </conditionalFormatting>
  <conditionalFormatting sqref="H7">
    <cfRule type="containsText" dxfId="987" priority="772" operator="containsText" text="Issues to overcome/expected to complete">
      <formula>NOT(ISERROR(SEARCH("Issues to overcome/expected to complete",H7)))</formula>
    </cfRule>
  </conditionalFormatting>
  <conditionalFormatting sqref="I7">
    <cfRule type="containsText" dxfId="986" priority="769" operator="containsText" text="Completed or fully on track">
      <formula>NOT(ISERROR(SEARCH("Completed or fully on track",I7)))</formula>
    </cfRule>
    <cfRule type="containsText" dxfId="985" priority="770" operator="containsText" text="On track with minor barriers to completion">
      <formula>NOT(ISERROR(SEARCH("On track with minor barriers to completion",I7)))</formula>
    </cfRule>
    <cfRule type="containsText" dxfId="984" priority="771" operator="containsText" text="Significant barriers to completion">
      <formula>NOT(ISERROR(SEARCH("Significant barriers to completion",I7)))</formula>
    </cfRule>
  </conditionalFormatting>
  <conditionalFormatting sqref="I7">
    <cfRule type="containsText" dxfId="983" priority="766" operator="containsText" text="Completed or fully on track">
      <formula>NOT(ISERROR(SEARCH("Completed or fully on track",I7)))</formula>
    </cfRule>
    <cfRule type="containsText" dxfId="982" priority="767" operator="containsText" text="On track with minor barriers to completion">
      <formula>NOT(ISERROR(SEARCH("On track with minor barriers to completion",I7)))</formula>
    </cfRule>
    <cfRule type="containsText" dxfId="981" priority="768" operator="containsText" text="Significant barriers to completion">
      <formula>NOT(ISERROR(SEARCH("Significant barriers to completion",I7)))</formula>
    </cfRule>
  </conditionalFormatting>
  <conditionalFormatting sqref="I7">
    <cfRule type="containsText" dxfId="980" priority="765" operator="containsText" text="Issues to overcome/expected to complete">
      <formula>NOT(ISERROR(SEARCH("Issues to overcome/expected to complete",I7)))</formula>
    </cfRule>
  </conditionalFormatting>
  <conditionalFormatting sqref="J7">
    <cfRule type="containsText" dxfId="979" priority="762" operator="containsText" text="Completed or fully on track">
      <formula>NOT(ISERROR(SEARCH("Completed or fully on track",J7)))</formula>
    </cfRule>
    <cfRule type="containsText" dxfId="978" priority="763" operator="containsText" text="On track with minor barriers to completion">
      <formula>NOT(ISERROR(SEARCH("On track with minor barriers to completion",J7)))</formula>
    </cfRule>
    <cfRule type="containsText" dxfId="977" priority="764" operator="containsText" text="Significant barriers to completion">
      <formula>NOT(ISERROR(SEARCH("Significant barriers to completion",J7)))</formula>
    </cfRule>
  </conditionalFormatting>
  <conditionalFormatting sqref="J7">
    <cfRule type="containsText" dxfId="976" priority="759" operator="containsText" text="Completed or fully on track">
      <formula>NOT(ISERROR(SEARCH("Completed or fully on track",J7)))</formula>
    </cfRule>
    <cfRule type="containsText" dxfId="975" priority="760" operator="containsText" text="On track with minor barriers to completion">
      <formula>NOT(ISERROR(SEARCH("On track with minor barriers to completion",J7)))</formula>
    </cfRule>
    <cfRule type="containsText" dxfId="974" priority="761" operator="containsText" text="Significant barriers to completion">
      <formula>NOT(ISERROR(SEARCH("Significant barriers to completion",J7)))</formula>
    </cfRule>
  </conditionalFormatting>
  <conditionalFormatting sqref="J7">
    <cfRule type="containsText" dxfId="973" priority="758" operator="containsText" text="Issues to overcome/expected to complete">
      <formula>NOT(ISERROR(SEARCH("Issues to overcome/expected to complete",J7)))</formula>
    </cfRule>
  </conditionalFormatting>
  <conditionalFormatting sqref="K7">
    <cfRule type="containsText" dxfId="972" priority="755" operator="containsText" text="Completed or fully on track">
      <formula>NOT(ISERROR(SEARCH("Completed or fully on track",K7)))</formula>
    </cfRule>
    <cfRule type="containsText" dxfId="971" priority="756" operator="containsText" text="On track with minor barriers to completion">
      <formula>NOT(ISERROR(SEARCH("On track with minor barriers to completion",K7)))</formula>
    </cfRule>
    <cfRule type="containsText" dxfId="970" priority="757" operator="containsText" text="Significant barriers to completion">
      <formula>NOT(ISERROR(SEARCH("Significant barriers to completion",K7)))</formula>
    </cfRule>
  </conditionalFormatting>
  <conditionalFormatting sqref="K7">
    <cfRule type="containsText" dxfId="969" priority="752" operator="containsText" text="Completed or fully on track">
      <formula>NOT(ISERROR(SEARCH("Completed or fully on track",K7)))</formula>
    </cfRule>
    <cfRule type="containsText" dxfId="968" priority="753" operator="containsText" text="On track with minor barriers to completion">
      <formula>NOT(ISERROR(SEARCH("On track with minor barriers to completion",K7)))</formula>
    </cfRule>
    <cfRule type="containsText" dxfId="967" priority="754" operator="containsText" text="Significant barriers to completion">
      <formula>NOT(ISERROR(SEARCH("Significant barriers to completion",K7)))</formula>
    </cfRule>
  </conditionalFormatting>
  <conditionalFormatting sqref="K7">
    <cfRule type="containsText" dxfId="966" priority="751" operator="containsText" text="Issues to overcome/expected to complete">
      <formula>NOT(ISERROR(SEARCH("Issues to overcome/expected to complete",K7)))</formula>
    </cfRule>
  </conditionalFormatting>
  <conditionalFormatting sqref="L7">
    <cfRule type="containsText" dxfId="965" priority="748" operator="containsText" text="Completed or fully on track">
      <formula>NOT(ISERROR(SEARCH("Completed or fully on track",L7)))</formula>
    </cfRule>
    <cfRule type="containsText" dxfId="964" priority="749" operator="containsText" text="On track with minor barriers to completion">
      <formula>NOT(ISERROR(SEARCH("On track with minor barriers to completion",L7)))</formula>
    </cfRule>
    <cfRule type="containsText" dxfId="963" priority="750" operator="containsText" text="Significant barriers to completion">
      <formula>NOT(ISERROR(SEARCH("Significant barriers to completion",L7)))</formula>
    </cfRule>
  </conditionalFormatting>
  <conditionalFormatting sqref="L7">
    <cfRule type="containsText" dxfId="962" priority="745" operator="containsText" text="Completed or fully on track">
      <formula>NOT(ISERROR(SEARCH("Completed or fully on track",L7)))</formula>
    </cfRule>
    <cfRule type="containsText" dxfId="961" priority="746" operator="containsText" text="On track with minor barriers to completion">
      <formula>NOT(ISERROR(SEARCH("On track with minor barriers to completion",L7)))</formula>
    </cfRule>
    <cfRule type="containsText" dxfId="960" priority="747" operator="containsText" text="Significant barriers to completion">
      <formula>NOT(ISERROR(SEARCH("Significant barriers to completion",L7)))</formula>
    </cfRule>
  </conditionalFormatting>
  <conditionalFormatting sqref="L7">
    <cfRule type="containsText" dxfId="959" priority="744" operator="containsText" text="Issues to overcome/expected to complete">
      <formula>NOT(ISERROR(SEARCH("Issues to overcome/expected to complete",L7)))</formula>
    </cfRule>
  </conditionalFormatting>
  <conditionalFormatting sqref="M7">
    <cfRule type="containsText" dxfId="958" priority="741" operator="containsText" text="Completed or fully on track">
      <formula>NOT(ISERROR(SEARCH("Completed or fully on track",M7)))</formula>
    </cfRule>
    <cfRule type="containsText" dxfId="957" priority="742" operator="containsText" text="On track with minor barriers to completion">
      <formula>NOT(ISERROR(SEARCH("On track with minor barriers to completion",M7)))</formula>
    </cfRule>
    <cfRule type="containsText" dxfId="956" priority="743" operator="containsText" text="Significant barriers to completion">
      <formula>NOT(ISERROR(SEARCH("Significant barriers to completion",M7)))</formula>
    </cfRule>
  </conditionalFormatting>
  <conditionalFormatting sqref="M7">
    <cfRule type="containsText" dxfId="955" priority="738" operator="containsText" text="Completed or fully on track">
      <formula>NOT(ISERROR(SEARCH("Completed or fully on track",M7)))</formula>
    </cfRule>
    <cfRule type="containsText" dxfId="954" priority="739" operator="containsText" text="On track with minor barriers to completion">
      <formula>NOT(ISERROR(SEARCH("On track with minor barriers to completion",M7)))</formula>
    </cfRule>
    <cfRule type="containsText" dxfId="953" priority="740" operator="containsText" text="Significant barriers to completion">
      <formula>NOT(ISERROR(SEARCH("Significant barriers to completion",M7)))</formula>
    </cfRule>
  </conditionalFormatting>
  <conditionalFormatting sqref="M7">
    <cfRule type="containsText" dxfId="952" priority="737" operator="containsText" text="Issues to overcome/expected to complete">
      <formula>NOT(ISERROR(SEARCH("Issues to overcome/expected to complete",M7)))</formula>
    </cfRule>
  </conditionalFormatting>
  <conditionalFormatting sqref="I36:R36">
    <cfRule type="containsText" dxfId="951" priority="926" operator="containsText" text="Completed or fully on track">
      <formula>NOT(ISERROR(SEARCH("Completed or fully on track",I36)))</formula>
    </cfRule>
    <cfRule type="containsText" dxfId="950" priority="927" operator="containsText" text="Issues to overcome/expected to complete">
      <formula>NOT(ISERROR(SEARCH("Issues to overcome/expected to complete",I36)))</formula>
    </cfRule>
    <cfRule type="containsText" dxfId="949" priority="928" operator="containsText" text="Significant barriers to completion">
      <formula>NOT(ISERROR(SEARCH("Significant barriers to completion",I36)))</formula>
    </cfRule>
  </conditionalFormatting>
  <conditionalFormatting sqref="I36">
    <cfRule type="containsText" dxfId="948" priority="923" operator="containsText" text="Completed or fully on track">
      <formula>NOT(ISERROR(SEARCH("Completed or fully on track",I36)))</formula>
    </cfRule>
    <cfRule type="containsText" dxfId="947" priority="924" operator="containsText" text="Issues to overcome/expected to complete">
      <formula>NOT(ISERROR(SEARCH("Issues to overcome/expected to complete",I36)))</formula>
    </cfRule>
    <cfRule type="containsText" dxfId="946" priority="925" operator="containsText" text="Significant barriers to completion">
      <formula>NOT(ISERROR(SEARCH("Significant barriers to completion",I36)))</formula>
    </cfRule>
  </conditionalFormatting>
  <conditionalFormatting sqref="J36">
    <cfRule type="containsText" dxfId="945" priority="920" operator="containsText" text="Completed or fully on track">
      <formula>NOT(ISERROR(SEARCH("Completed or fully on track",J36)))</formula>
    </cfRule>
    <cfRule type="containsText" dxfId="944" priority="921" operator="containsText" text="Issues to overcome/expected to complete">
      <formula>NOT(ISERROR(SEARCH("Issues to overcome/expected to complete",J36)))</formula>
    </cfRule>
    <cfRule type="containsText" dxfId="943" priority="922" operator="containsText" text="Significant barriers to completion">
      <formula>NOT(ISERROR(SEARCH("Significant barriers to completion",J36)))</formula>
    </cfRule>
  </conditionalFormatting>
  <conditionalFormatting sqref="K36">
    <cfRule type="containsText" dxfId="942" priority="917" operator="containsText" text="Completed or fully on track">
      <formula>NOT(ISERROR(SEARCH("Completed or fully on track",K36)))</formula>
    </cfRule>
    <cfRule type="containsText" dxfId="941" priority="918" operator="containsText" text="Issues to overcome/expected to complete">
      <formula>NOT(ISERROR(SEARCH("Issues to overcome/expected to complete",K36)))</formula>
    </cfRule>
    <cfRule type="containsText" dxfId="940" priority="919" operator="containsText" text="Significant barriers to completion">
      <formula>NOT(ISERROR(SEARCH("Significant barriers to completion",K36)))</formula>
    </cfRule>
  </conditionalFormatting>
  <conditionalFormatting sqref="L36">
    <cfRule type="containsText" dxfId="939" priority="914" operator="containsText" text="Completed or fully on track">
      <formula>NOT(ISERROR(SEARCH("Completed or fully on track",L36)))</formula>
    </cfRule>
    <cfRule type="containsText" dxfId="938" priority="915" operator="containsText" text="Issues to overcome/expected to complete">
      <formula>NOT(ISERROR(SEARCH("Issues to overcome/expected to complete",L36)))</formula>
    </cfRule>
    <cfRule type="containsText" dxfId="937" priority="916" operator="containsText" text="Significant barriers to completion">
      <formula>NOT(ISERROR(SEARCH("Significant barriers to completion",L36)))</formula>
    </cfRule>
  </conditionalFormatting>
  <conditionalFormatting sqref="M36">
    <cfRule type="containsText" dxfId="936" priority="911" operator="containsText" text="Completed or fully on track">
      <formula>NOT(ISERROR(SEARCH("Completed or fully on track",M36)))</formula>
    </cfRule>
    <cfRule type="containsText" dxfId="935" priority="912" operator="containsText" text="Issues to overcome/expected to complete">
      <formula>NOT(ISERROR(SEARCH("Issues to overcome/expected to complete",M36)))</formula>
    </cfRule>
    <cfRule type="containsText" dxfId="934" priority="913" operator="containsText" text="Significant barriers to completion">
      <formula>NOT(ISERROR(SEARCH("Significant barriers to completion",M36)))</formula>
    </cfRule>
  </conditionalFormatting>
  <conditionalFormatting sqref="N36">
    <cfRule type="containsText" dxfId="933" priority="908" operator="containsText" text="Completed or fully on track">
      <formula>NOT(ISERROR(SEARCH("Completed or fully on track",N36)))</formula>
    </cfRule>
    <cfRule type="containsText" dxfId="932" priority="909" operator="containsText" text="Issues to overcome/expected to complete">
      <formula>NOT(ISERROR(SEARCH("Issues to overcome/expected to complete",N36)))</formula>
    </cfRule>
    <cfRule type="containsText" dxfId="931" priority="910" operator="containsText" text="Significant barriers to completion">
      <formula>NOT(ISERROR(SEARCH("Significant barriers to completion",N36)))</formula>
    </cfRule>
  </conditionalFormatting>
  <conditionalFormatting sqref="O36">
    <cfRule type="containsText" dxfId="930" priority="905" operator="containsText" text="Completed or fully on track">
      <formula>NOT(ISERROR(SEARCH("Completed or fully on track",O36)))</formula>
    </cfRule>
    <cfRule type="containsText" dxfId="929" priority="906" operator="containsText" text="Issues to overcome/expected to complete">
      <formula>NOT(ISERROR(SEARCH("Issues to overcome/expected to complete",O36)))</formula>
    </cfRule>
    <cfRule type="containsText" dxfId="928" priority="907" operator="containsText" text="Significant barriers to completion">
      <formula>NOT(ISERROR(SEARCH("Significant barriers to completion",O36)))</formula>
    </cfRule>
  </conditionalFormatting>
  <conditionalFormatting sqref="Q36">
    <cfRule type="containsText" dxfId="927" priority="902" operator="containsText" text="Completed or fully on track">
      <formula>NOT(ISERROR(SEARCH("Completed or fully on track",Q36)))</formula>
    </cfRule>
    <cfRule type="containsText" dxfId="926" priority="903" operator="containsText" text="Issues to overcome/expected to complete">
      <formula>NOT(ISERROR(SEARCH("Issues to overcome/expected to complete",Q36)))</formula>
    </cfRule>
    <cfRule type="containsText" dxfId="925" priority="904" operator="containsText" text="Significant barriers to completion">
      <formula>NOT(ISERROR(SEARCH("Significant barriers to completion",Q36)))</formula>
    </cfRule>
  </conditionalFormatting>
  <conditionalFormatting sqref="R36">
    <cfRule type="containsText" dxfId="924" priority="899" operator="containsText" text="Completed or fully on track">
      <formula>NOT(ISERROR(SEARCH("Completed or fully on track",R36)))</formula>
    </cfRule>
    <cfRule type="containsText" dxfId="923" priority="900" operator="containsText" text="Issues to overcome/expected to complete">
      <formula>NOT(ISERROR(SEARCH("Issues to overcome/expected to complete",R36)))</formula>
    </cfRule>
    <cfRule type="containsText" dxfId="922" priority="901" operator="containsText" text="Significant barriers to completion">
      <formula>NOT(ISERROR(SEARCH("Significant barriers to completion",R36)))</formula>
    </cfRule>
  </conditionalFormatting>
  <conditionalFormatting sqref="A36:H36">
    <cfRule type="containsText" dxfId="921" priority="896" operator="containsText" text="Completed or fully on track">
      <formula>NOT(ISERROR(SEARCH("Completed or fully on track",A36)))</formula>
    </cfRule>
    <cfRule type="containsText" dxfId="920" priority="897" operator="containsText" text="Issues to overcome/expected to complete">
      <formula>NOT(ISERROR(SEARCH("Issues to overcome/expected to complete",A36)))</formula>
    </cfRule>
    <cfRule type="containsText" dxfId="919" priority="898" operator="containsText" text="Significant barriers to completion">
      <formula>NOT(ISERROR(SEARCH("Significant barriers to completion",A36)))</formula>
    </cfRule>
  </conditionalFormatting>
  <conditionalFormatting sqref="C36">
    <cfRule type="containsText" dxfId="918" priority="893" operator="containsText" text="Completed or fully on track">
      <formula>NOT(ISERROR(SEARCH("Completed or fully on track",C36)))</formula>
    </cfRule>
    <cfRule type="containsText" dxfId="917" priority="894" operator="containsText" text="Issues to overcome/expected to complete">
      <formula>NOT(ISERROR(SEARCH("Issues to overcome/expected to complete",C36)))</formula>
    </cfRule>
    <cfRule type="containsText" dxfId="916" priority="895" operator="containsText" text="Significant barriers to completion">
      <formula>NOT(ISERROR(SEARCH("Significant barriers to completion",C36)))</formula>
    </cfRule>
  </conditionalFormatting>
  <conditionalFormatting sqref="D36">
    <cfRule type="containsText" dxfId="915" priority="890" operator="containsText" text="Completed or fully on track">
      <formula>NOT(ISERROR(SEARCH("Completed or fully on track",D36)))</formula>
    </cfRule>
    <cfRule type="containsText" dxfId="914" priority="891" operator="containsText" text="Issues to overcome/expected to complete">
      <formula>NOT(ISERROR(SEARCH("Issues to overcome/expected to complete",D36)))</formula>
    </cfRule>
    <cfRule type="containsText" dxfId="913" priority="892" operator="containsText" text="Significant barriers to completion">
      <formula>NOT(ISERROR(SEARCH("Significant barriers to completion",D36)))</formula>
    </cfRule>
  </conditionalFormatting>
  <conditionalFormatting sqref="E36">
    <cfRule type="containsText" dxfId="912" priority="887" operator="containsText" text="Completed or fully on track">
      <formula>NOT(ISERROR(SEARCH("Completed or fully on track",E36)))</formula>
    </cfRule>
    <cfRule type="containsText" dxfId="911" priority="888" operator="containsText" text="Issues to overcome/expected to complete">
      <formula>NOT(ISERROR(SEARCH("Issues to overcome/expected to complete",E36)))</formula>
    </cfRule>
    <cfRule type="containsText" dxfId="910" priority="889" operator="containsText" text="Significant barriers to completion">
      <formula>NOT(ISERROR(SEARCH("Significant barriers to completion",E36)))</formula>
    </cfRule>
  </conditionalFormatting>
  <conditionalFormatting sqref="F36">
    <cfRule type="containsText" dxfId="909" priority="884" operator="containsText" text="Completed or fully on track">
      <formula>NOT(ISERROR(SEARCH("Completed or fully on track",F36)))</formula>
    </cfRule>
    <cfRule type="containsText" dxfId="908" priority="885" operator="containsText" text="Issues to overcome/expected to complete">
      <formula>NOT(ISERROR(SEARCH("Issues to overcome/expected to complete",F36)))</formula>
    </cfRule>
    <cfRule type="containsText" dxfId="907" priority="886" operator="containsText" text="Significant barriers to completion">
      <formula>NOT(ISERROR(SEARCH("Significant barriers to completion",F36)))</formula>
    </cfRule>
  </conditionalFormatting>
  <conditionalFormatting sqref="G36">
    <cfRule type="containsText" dxfId="906" priority="881" operator="containsText" text="Completed or fully on track">
      <formula>NOT(ISERROR(SEARCH("Completed or fully on track",G36)))</formula>
    </cfRule>
    <cfRule type="containsText" dxfId="905" priority="882" operator="containsText" text="Issues to overcome/expected to complete">
      <formula>NOT(ISERROR(SEARCH("Issues to overcome/expected to complete",G36)))</formula>
    </cfRule>
    <cfRule type="containsText" dxfId="904" priority="883" operator="containsText" text="Significant barriers to completion">
      <formula>NOT(ISERROR(SEARCH("Significant barriers to completion",G36)))</formula>
    </cfRule>
  </conditionalFormatting>
  <conditionalFormatting sqref="H36">
    <cfRule type="containsText" dxfId="903" priority="878" operator="containsText" text="Completed or fully on track">
      <formula>NOT(ISERROR(SEARCH("Completed or fully on track",H36)))</formula>
    </cfRule>
    <cfRule type="containsText" dxfId="902" priority="879" operator="containsText" text="Issues to overcome/expected to complete">
      <formula>NOT(ISERROR(SEARCH("Issues to overcome/expected to complete",H36)))</formula>
    </cfRule>
    <cfRule type="containsText" dxfId="901" priority="880" operator="containsText" text="Significant barriers to completion">
      <formula>NOT(ISERROR(SEARCH("Significant barriers to completion",H36)))</formula>
    </cfRule>
  </conditionalFormatting>
  <conditionalFormatting sqref="I37:R37">
    <cfRule type="containsText" dxfId="900" priority="875" operator="containsText" text="Completed or fully on track">
      <formula>NOT(ISERROR(SEARCH("Completed or fully on track",I37)))</formula>
    </cfRule>
    <cfRule type="containsText" dxfId="899" priority="876" operator="containsText" text="Issues to overcome/expected to complete">
      <formula>NOT(ISERROR(SEARCH("Issues to overcome/expected to complete",I37)))</formula>
    </cfRule>
    <cfRule type="containsText" dxfId="898" priority="877" operator="containsText" text="Significant barriers to completion">
      <formula>NOT(ISERROR(SEARCH("Significant barriers to completion",I37)))</formula>
    </cfRule>
  </conditionalFormatting>
  <conditionalFormatting sqref="I37">
    <cfRule type="containsText" dxfId="897" priority="872" operator="containsText" text="Completed or fully on track">
      <formula>NOT(ISERROR(SEARCH("Completed or fully on track",I37)))</formula>
    </cfRule>
    <cfRule type="containsText" dxfId="896" priority="873" operator="containsText" text="Issues to overcome/expected to complete">
      <formula>NOT(ISERROR(SEARCH("Issues to overcome/expected to complete",I37)))</formula>
    </cfRule>
    <cfRule type="containsText" dxfId="895" priority="874" operator="containsText" text="Significant barriers to completion">
      <formula>NOT(ISERROR(SEARCH("Significant barriers to completion",I37)))</formula>
    </cfRule>
  </conditionalFormatting>
  <conditionalFormatting sqref="J37">
    <cfRule type="containsText" dxfId="894" priority="869" operator="containsText" text="Completed or fully on track">
      <formula>NOT(ISERROR(SEARCH("Completed or fully on track",J37)))</formula>
    </cfRule>
    <cfRule type="containsText" dxfId="893" priority="870" operator="containsText" text="Issues to overcome/expected to complete">
      <formula>NOT(ISERROR(SEARCH("Issues to overcome/expected to complete",J37)))</formula>
    </cfRule>
    <cfRule type="containsText" dxfId="892" priority="871" operator="containsText" text="Significant barriers to completion">
      <formula>NOT(ISERROR(SEARCH("Significant barriers to completion",J37)))</formula>
    </cfRule>
  </conditionalFormatting>
  <conditionalFormatting sqref="K37">
    <cfRule type="containsText" dxfId="891" priority="866" operator="containsText" text="Completed or fully on track">
      <formula>NOT(ISERROR(SEARCH("Completed or fully on track",K37)))</formula>
    </cfRule>
    <cfRule type="containsText" dxfId="890" priority="867" operator="containsText" text="Issues to overcome/expected to complete">
      <formula>NOT(ISERROR(SEARCH("Issues to overcome/expected to complete",K37)))</formula>
    </cfRule>
    <cfRule type="containsText" dxfId="889" priority="868" operator="containsText" text="Significant barriers to completion">
      <formula>NOT(ISERROR(SEARCH("Significant barriers to completion",K37)))</formula>
    </cfRule>
  </conditionalFormatting>
  <conditionalFormatting sqref="L37">
    <cfRule type="containsText" dxfId="888" priority="863" operator="containsText" text="Completed or fully on track">
      <formula>NOT(ISERROR(SEARCH("Completed or fully on track",L37)))</formula>
    </cfRule>
    <cfRule type="containsText" dxfId="887" priority="864" operator="containsText" text="Issues to overcome/expected to complete">
      <formula>NOT(ISERROR(SEARCH("Issues to overcome/expected to complete",L37)))</formula>
    </cfRule>
    <cfRule type="containsText" dxfId="886" priority="865" operator="containsText" text="Significant barriers to completion">
      <formula>NOT(ISERROR(SEARCH("Significant barriers to completion",L37)))</formula>
    </cfRule>
  </conditionalFormatting>
  <conditionalFormatting sqref="M37">
    <cfRule type="containsText" dxfId="885" priority="860" operator="containsText" text="Completed or fully on track">
      <formula>NOT(ISERROR(SEARCH("Completed or fully on track",M37)))</formula>
    </cfRule>
    <cfRule type="containsText" dxfId="884" priority="861" operator="containsText" text="Issues to overcome/expected to complete">
      <formula>NOT(ISERROR(SEARCH("Issues to overcome/expected to complete",M37)))</formula>
    </cfRule>
    <cfRule type="containsText" dxfId="883" priority="862" operator="containsText" text="Significant barriers to completion">
      <formula>NOT(ISERROR(SEARCH("Significant barriers to completion",M37)))</formula>
    </cfRule>
  </conditionalFormatting>
  <conditionalFormatting sqref="N37">
    <cfRule type="containsText" dxfId="882" priority="857" operator="containsText" text="Completed or fully on track">
      <formula>NOT(ISERROR(SEARCH("Completed or fully on track",N37)))</formula>
    </cfRule>
    <cfRule type="containsText" dxfId="881" priority="858" operator="containsText" text="Issues to overcome/expected to complete">
      <formula>NOT(ISERROR(SEARCH("Issues to overcome/expected to complete",N37)))</formula>
    </cfRule>
    <cfRule type="containsText" dxfId="880" priority="859" operator="containsText" text="Significant barriers to completion">
      <formula>NOT(ISERROR(SEARCH("Significant barriers to completion",N37)))</formula>
    </cfRule>
  </conditionalFormatting>
  <conditionalFormatting sqref="O37">
    <cfRule type="containsText" dxfId="879" priority="854" operator="containsText" text="Completed or fully on track">
      <formula>NOT(ISERROR(SEARCH("Completed or fully on track",O37)))</formula>
    </cfRule>
    <cfRule type="containsText" dxfId="878" priority="855" operator="containsText" text="Issues to overcome/expected to complete">
      <formula>NOT(ISERROR(SEARCH("Issues to overcome/expected to complete",O37)))</formula>
    </cfRule>
    <cfRule type="containsText" dxfId="877" priority="856" operator="containsText" text="Significant barriers to completion">
      <formula>NOT(ISERROR(SEARCH("Significant barriers to completion",O37)))</formula>
    </cfRule>
  </conditionalFormatting>
  <conditionalFormatting sqref="Q37">
    <cfRule type="containsText" dxfId="876" priority="851" operator="containsText" text="Completed or fully on track">
      <formula>NOT(ISERROR(SEARCH("Completed or fully on track",Q37)))</formula>
    </cfRule>
    <cfRule type="containsText" dxfId="875" priority="852" operator="containsText" text="Issues to overcome/expected to complete">
      <formula>NOT(ISERROR(SEARCH("Issues to overcome/expected to complete",Q37)))</formula>
    </cfRule>
    <cfRule type="containsText" dxfId="874" priority="853" operator="containsText" text="Significant barriers to completion">
      <formula>NOT(ISERROR(SEARCH("Significant barriers to completion",Q37)))</formula>
    </cfRule>
  </conditionalFormatting>
  <conditionalFormatting sqref="R37">
    <cfRule type="containsText" dxfId="873" priority="848" operator="containsText" text="Completed or fully on track">
      <formula>NOT(ISERROR(SEARCH("Completed or fully on track",R37)))</formula>
    </cfRule>
    <cfRule type="containsText" dxfId="872" priority="849" operator="containsText" text="Issues to overcome/expected to complete">
      <formula>NOT(ISERROR(SEARCH("Issues to overcome/expected to complete",R37)))</formula>
    </cfRule>
    <cfRule type="containsText" dxfId="871" priority="850" operator="containsText" text="Significant barriers to completion">
      <formula>NOT(ISERROR(SEARCH("Significant barriers to completion",R37)))</formula>
    </cfRule>
  </conditionalFormatting>
  <conditionalFormatting sqref="A37:H37">
    <cfRule type="containsText" dxfId="870" priority="845" operator="containsText" text="Completed or fully on track">
      <formula>NOT(ISERROR(SEARCH("Completed or fully on track",A37)))</formula>
    </cfRule>
    <cfRule type="containsText" dxfId="869" priority="846" operator="containsText" text="Issues to overcome/expected to complete">
      <formula>NOT(ISERROR(SEARCH("Issues to overcome/expected to complete",A37)))</formula>
    </cfRule>
    <cfRule type="containsText" dxfId="868" priority="847" operator="containsText" text="Significant barriers to completion">
      <formula>NOT(ISERROR(SEARCH("Significant barriers to completion",A37)))</formula>
    </cfRule>
  </conditionalFormatting>
  <conditionalFormatting sqref="C37">
    <cfRule type="containsText" dxfId="867" priority="842" operator="containsText" text="Completed or fully on track">
      <formula>NOT(ISERROR(SEARCH("Completed or fully on track",C37)))</formula>
    </cfRule>
    <cfRule type="containsText" dxfId="866" priority="843" operator="containsText" text="Issues to overcome/expected to complete">
      <formula>NOT(ISERROR(SEARCH("Issues to overcome/expected to complete",C37)))</formula>
    </cfRule>
    <cfRule type="containsText" dxfId="865" priority="844" operator="containsText" text="Significant barriers to completion">
      <formula>NOT(ISERROR(SEARCH("Significant barriers to completion",C37)))</formula>
    </cfRule>
  </conditionalFormatting>
  <conditionalFormatting sqref="D37">
    <cfRule type="containsText" dxfId="864" priority="839" operator="containsText" text="Completed or fully on track">
      <formula>NOT(ISERROR(SEARCH("Completed or fully on track",D37)))</formula>
    </cfRule>
    <cfRule type="containsText" dxfId="863" priority="840" operator="containsText" text="Issues to overcome/expected to complete">
      <formula>NOT(ISERROR(SEARCH("Issues to overcome/expected to complete",D37)))</formula>
    </cfRule>
    <cfRule type="containsText" dxfId="862" priority="841" operator="containsText" text="Significant barriers to completion">
      <formula>NOT(ISERROR(SEARCH("Significant barriers to completion",D37)))</formula>
    </cfRule>
  </conditionalFormatting>
  <conditionalFormatting sqref="E37">
    <cfRule type="containsText" dxfId="861" priority="836" operator="containsText" text="Completed or fully on track">
      <formula>NOT(ISERROR(SEARCH("Completed or fully on track",E37)))</formula>
    </cfRule>
    <cfRule type="containsText" dxfId="860" priority="837" operator="containsText" text="Issues to overcome/expected to complete">
      <formula>NOT(ISERROR(SEARCH("Issues to overcome/expected to complete",E37)))</formula>
    </cfRule>
    <cfRule type="containsText" dxfId="859" priority="838" operator="containsText" text="Significant barriers to completion">
      <formula>NOT(ISERROR(SEARCH("Significant barriers to completion",E37)))</formula>
    </cfRule>
  </conditionalFormatting>
  <conditionalFormatting sqref="F37">
    <cfRule type="containsText" dxfId="858" priority="833" operator="containsText" text="Completed or fully on track">
      <formula>NOT(ISERROR(SEARCH("Completed or fully on track",F37)))</formula>
    </cfRule>
    <cfRule type="containsText" dxfId="857" priority="834" operator="containsText" text="Issues to overcome/expected to complete">
      <formula>NOT(ISERROR(SEARCH("Issues to overcome/expected to complete",F37)))</formula>
    </cfRule>
    <cfRule type="containsText" dxfId="856" priority="835" operator="containsText" text="Significant barriers to completion">
      <formula>NOT(ISERROR(SEARCH("Significant barriers to completion",F37)))</formula>
    </cfRule>
  </conditionalFormatting>
  <conditionalFormatting sqref="G37">
    <cfRule type="containsText" dxfId="855" priority="830" operator="containsText" text="Completed or fully on track">
      <formula>NOT(ISERROR(SEARCH("Completed or fully on track",G37)))</formula>
    </cfRule>
    <cfRule type="containsText" dxfId="854" priority="831" operator="containsText" text="Issues to overcome/expected to complete">
      <formula>NOT(ISERROR(SEARCH("Issues to overcome/expected to complete",G37)))</formula>
    </cfRule>
    <cfRule type="containsText" dxfId="853" priority="832" operator="containsText" text="Significant barriers to completion">
      <formula>NOT(ISERROR(SEARCH("Significant barriers to completion",G37)))</formula>
    </cfRule>
  </conditionalFormatting>
  <conditionalFormatting sqref="H37">
    <cfRule type="containsText" dxfId="852" priority="827" operator="containsText" text="Completed or fully on track">
      <formula>NOT(ISERROR(SEARCH("Completed or fully on track",H37)))</formula>
    </cfRule>
    <cfRule type="containsText" dxfId="851" priority="828" operator="containsText" text="Issues to overcome/expected to complete">
      <formula>NOT(ISERROR(SEARCH("Issues to overcome/expected to complete",H37)))</formula>
    </cfRule>
    <cfRule type="containsText" dxfId="850" priority="829" operator="containsText" text="Significant barriers to completion">
      <formula>NOT(ISERROR(SEARCH("Significant barriers to completion",H37)))</formula>
    </cfRule>
  </conditionalFormatting>
  <conditionalFormatting sqref="A21:R21">
    <cfRule type="containsText" dxfId="849" priority="817" operator="containsText" text="Completed or fully on track">
      <formula>NOT(ISERROR(SEARCH("Completed or fully on track",A21)))</formula>
    </cfRule>
    <cfRule type="containsText" dxfId="848" priority="818" operator="containsText" text="Issues to overcome/expected to complete">
      <formula>NOT(ISERROR(SEARCH("Issues to overcome/expected to complete",A21)))</formula>
    </cfRule>
    <cfRule type="containsText" dxfId="847" priority="819" operator="containsText" text="Significant barriers to completion">
      <formula>NOT(ISERROR(SEARCH("Significant barriers to completion",A21)))</formula>
    </cfRule>
  </conditionalFormatting>
  <conditionalFormatting sqref="A7:R7">
    <cfRule type="containsText" dxfId="846" priority="814" operator="containsText" text="Completed or fully on track">
      <formula>NOT(ISERROR(SEARCH("Completed or fully on track",A7)))</formula>
    </cfRule>
    <cfRule type="containsText" dxfId="845" priority="815" operator="containsText" text="Issues to overcome/expected to complete">
      <formula>NOT(ISERROR(SEARCH("Issues to overcome/expected to complete",A7)))</formula>
    </cfRule>
    <cfRule type="containsText" dxfId="844" priority="816" operator="containsText" text="Significant barriers to completion">
      <formula>NOT(ISERROR(SEARCH("Significant barriers to completion",A7)))</formula>
    </cfRule>
  </conditionalFormatting>
  <conditionalFormatting sqref="O7">
    <cfRule type="containsText" dxfId="843" priority="727" operator="containsText" text="Completed or fully on track">
      <formula>NOT(ISERROR(SEARCH("Completed or fully on track",O7)))</formula>
    </cfRule>
    <cfRule type="containsText" dxfId="842" priority="728" operator="containsText" text="On track with minor barriers to completion">
      <formula>NOT(ISERROR(SEARCH("On track with minor barriers to completion",O7)))</formula>
    </cfRule>
    <cfRule type="containsText" dxfId="841" priority="729" operator="containsText" text="Significant barriers to completion">
      <formula>NOT(ISERROR(SEARCH("Significant barriers to completion",O7)))</formula>
    </cfRule>
  </conditionalFormatting>
  <conditionalFormatting sqref="O7">
    <cfRule type="containsText" dxfId="840" priority="724" operator="containsText" text="Completed or fully on track">
      <formula>NOT(ISERROR(SEARCH("Completed or fully on track",O7)))</formula>
    </cfRule>
    <cfRule type="containsText" dxfId="839" priority="725" operator="containsText" text="On track with minor barriers to completion">
      <formula>NOT(ISERROR(SEARCH("On track with minor barriers to completion",O7)))</formula>
    </cfRule>
    <cfRule type="containsText" dxfId="838" priority="726" operator="containsText" text="Significant barriers to completion">
      <formula>NOT(ISERROR(SEARCH("Significant barriers to completion",O7)))</formula>
    </cfRule>
  </conditionalFormatting>
  <conditionalFormatting sqref="O7">
    <cfRule type="containsText" dxfId="837" priority="723" operator="containsText" text="Issues to overcome/expected to complete">
      <formula>NOT(ISERROR(SEARCH("Issues to overcome/expected to complete",O7)))</formula>
    </cfRule>
  </conditionalFormatting>
  <conditionalFormatting sqref="Q7">
    <cfRule type="containsText" dxfId="836" priority="720" operator="containsText" text="Completed or fully on track">
      <formula>NOT(ISERROR(SEARCH("Completed or fully on track",Q7)))</formula>
    </cfRule>
    <cfRule type="containsText" dxfId="835" priority="721" operator="containsText" text="On track with minor barriers to completion">
      <formula>NOT(ISERROR(SEARCH("On track with minor barriers to completion",Q7)))</formula>
    </cfRule>
    <cfRule type="containsText" dxfId="834" priority="722" operator="containsText" text="Significant barriers to completion">
      <formula>NOT(ISERROR(SEARCH("Significant barriers to completion",Q7)))</formula>
    </cfRule>
  </conditionalFormatting>
  <conditionalFormatting sqref="Q7">
    <cfRule type="containsText" dxfId="833" priority="717" operator="containsText" text="Completed or fully on track">
      <formula>NOT(ISERROR(SEARCH("Completed or fully on track",Q7)))</formula>
    </cfRule>
    <cfRule type="containsText" dxfId="832" priority="718" operator="containsText" text="On track with minor barriers to completion">
      <formula>NOT(ISERROR(SEARCH("On track with minor barriers to completion",Q7)))</formula>
    </cfRule>
    <cfRule type="containsText" dxfId="831" priority="719" operator="containsText" text="Significant barriers to completion">
      <formula>NOT(ISERROR(SEARCH("Significant barriers to completion",Q7)))</formula>
    </cfRule>
  </conditionalFormatting>
  <conditionalFormatting sqref="Q7">
    <cfRule type="containsText" dxfId="830" priority="716" operator="containsText" text="Issues to overcome/expected to complete">
      <formula>NOT(ISERROR(SEARCH("Issues to overcome/expected to complete",Q7)))</formula>
    </cfRule>
  </conditionalFormatting>
  <conditionalFormatting sqref="R7">
    <cfRule type="containsText" dxfId="829" priority="713" operator="containsText" text="Completed or fully on track">
      <formula>NOT(ISERROR(SEARCH("Completed or fully on track",R7)))</formula>
    </cfRule>
    <cfRule type="containsText" dxfId="828" priority="714" operator="containsText" text="On track with minor barriers to completion">
      <formula>NOT(ISERROR(SEARCH("On track with minor barriers to completion",R7)))</formula>
    </cfRule>
    <cfRule type="containsText" dxfId="827" priority="715" operator="containsText" text="Significant barriers to completion">
      <formula>NOT(ISERROR(SEARCH("Significant barriers to completion",R7)))</formula>
    </cfRule>
  </conditionalFormatting>
  <conditionalFormatting sqref="R7">
    <cfRule type="containsText" dxfId="826" priority="710" operator="containsText" text="Completed or fully on track">
      <formula>NOT(ISERROR(SEARCH("Completed or fully on track",R7)))</formula>
    </cfRule>
    <cfRule type="containsText" dxfId="825" priority="711" operator="containsText" text="On track with minor barriers to completion">
      <formula>NOT(ISERROR(SEARCH("On track with minor barriers to completion",R7)))</formula>
    </cfRule>
    <cfRule type="containsText" dxfId="824" priority="712" operator="containsText" text="Significant barriers to completion">
      <formula>NOT(ISERROR(SEARCH("Significant barriers to completion",R7)))</formula>
    </cfRule>
  </conditionalFormatting>
  <conditionalFormatting sqref="R7">
    <cfRule type="containsText" dxfId="823" priority="709" operator="containsText" text="Issues to overcome/expected to complete">
      <formula>NOT(ISERROR(SEARCH("Issues to overcome/expected to complete",R7)))</formula>
    </cfRule>
  </conditionalFormatting>
  <conditionalFormatting sqref="A9:R9">
    <cfRule type="containsText" dxfId="822" priority="706" operator="containsText" text="Completed or fully on track">
      <formula>NOT(ISERROR(SEARCH("Completed or fully on track",A9)))</formula>
    </cfRule>
    <cfRule type="containsText" dxfId="821" priority="707" operator="containsText" text="Issues to overcome/expected to complete">
      <formula>NOT(ISERROR(SEARCH("Issues to overcome/expected to complete",A9)))</formula>
    </cfRule>
    <cfRule type="containsText" dxfId="820" priority="708" operator="containsText" text="Significant barriers to completion">
      <formula>NOT(ISERROR(SEARCH("Significant barriers to completion",A9)))</formula>
    </cfRule>
  </conditionalFormatting>
  <conditionalFormatting sqref="C9 P9">
    <cfRule type="containsText" dxfId="819" priority="702" operator="containsText" text="Issues to overcome/expected to complete">
      <formula>NOT(ISERROR(SEARCH("Issues to overcome/expected to complete",C9)))</formula>
    </cfRule>
  </conditionalFormatting>
  <conditionalFormatting sqref="C9 P9">
    <cfRule type="containsText" dxfId="818" priority="703" operator="containsText" text="Completed or fully on track">
      <formula>NOT(ISERROR(SEARCH("Completed or fully on track",C9)))</formula>
    </cfRule>
    <cfRule type="containsText" dxfId="817" priority="704" operator="containsText" text="On track with minor barriers to completion">
      <formula>NOT(ISERROR(SEARCH("On track with minor barriers to completion",C9)))</formula>
    </cfRule>
    <cfRule type="containsText" dxfId="816" priority="705" operator="containsText" text="Significant barriers to completion">
      <formula>NOT(ISERROR(SEARCH("Significant barriers to completion",C9)))</formula>
    </cfRule>
  </conditionalFormatting>
  <conditionalFormatting sqref="D9">
    <cfRule type="containsText" dxfId="815" priority="698" operator="containsText" text="Issues to overcome/expected to complete">
      <formula>NOT(ISERROR(SEARCH("Issues to overcome/expected to complete",D9)))</formula>
    </cfRule>
  </conditionalFormatting>
  <conditionalFormatting sqref="D9">
    <cfRule type="containsText" dxfId="814" priority="699" operator="containsText" text="Completed or fully on track">
      <formula>NOT(ISERROR(SEARCH("Completed or fully on track",D9)))</formula>
    </cfRule>
    <cfRule type="containsText" dxfId="813" priority="700" operator="containsText" text="On track with minor barriers to completion">
      <formula>NOT(ISERROR(SEARCH("On track with minor barriers to completion",D9)))</formula>
    </cfRule>
    <cfRule type="containsText" dxfId="812" priority="701" operator="containsText" text="Significant barriers to completion">
      <formula>NOT(ISERROR(SEARCH("Significant barriers to completion",D9)))</formula>
    </cfRule>
  </conditionalFormatting>
  <conditionalFormatting sqref="E9">
    <cfRule type="containsText" dxfId="811" priority="694" operator="containsText" text="Issues to overcome/expected to complete">
      <formula>NOT(ISERROR(SEARCH("Issues to overcome/expected to complete",E9)))</formula>
    </cfRule>
  </conditionalFormatting>
  <conditionalFormatting sqref="E9">
    <cfRule type="containsText" dxfId="810" priority="695" operator="containsText" text="Completed or fully on track">
      <formula>NOT(ISERROR(SEARCH("Completed or fully on track",E9)))</formula>
    </cfRule>
    <cfRule type="containsText" dxfId="809" priority="696" operator="containsText" text="On track with minor barriers to completion">
      <formula>NOT(ISERROR(SEARCH("On track with minor barriers to completion",E9)))</formula>
    </cfRule>
    <cfRule type="containsText" dxfId="808" priority="697" operator="containsText" text="Significant barriers to completion">
      <formula>NOT(ISERROR(SEARCH("Significant barriers to completion",E9)))</formula>
    </cfRule>
  </conditionalFormatting>
  <conditionalFormatting sqref="F9">
    <cfRule type="containsText" dxfId="807" priority="690" operator="containsText" text="Issues to overcome/expected to complete">
      <formula>NOT(ISERROR(SEARCH("Issues to overcome/expected to complete",F9)))</formula>
    </cfRule>
  </conditionalFormatting>
  <conditionalFormatting sqref="F9">
    <cfRule type="containsText" dxfId="806" priority="691" operator="containsText" text="Completed or fully on track">
      <formula>NOT(ISERROR(SEARCH("Completed or fully on track",F9)))</formula>
    </cfRule>
    <cfRule type="containsText" dxfId="805" priority="692" operator="containsText" text="On track with minor barriers to completion">
      <formula>NOT(ISERROR(SEARCH("On track with minor barriers to completion",F9)))</formula>
    </cfRule>
    <cfRule type="containsText" dxfId="804" priority="693" operator="containsText" text="Significant barriers to completion">
      <formula>NOT(ISERROR(SEARCH("Significant barriers to completion",F9)))</formula>
    </cfRule>
  </conditionalFormatting>
  <conditionalFormatting sqref="G9">
    <cfRule type="containsText" dxfId="803" priority="686" operator="containsText" text="Issues to overcome/expected to complete">
      <formula>NOT(ISERROR(SEARCH("Issues to overcome/expected to complete",G9)))</formula>
    </cfRule>
  </conditionalFormatting>
  <conditionalFormatting sqref="G9">
    <cfRule type="containsText" dxfId="802" priority="687" operator="containsText" text="Completed or fully on track">
      <formula>NOT(ISERROR(SEARCH("Completed or fully on track",G9)))</formula>
    </cfRule>
    <cfRule type="containsText" dxfId="801" priority="688" operator="containsText" text="On track with minor barriers to completion">
      <formula>NOT(ISERROR(SEARCH("On track with minor barriers to completion",G9)))</formula>
    </cfRule>
    <cfRule type="containsText" dxfId="800" priority="689" operator="containsText" text="Significant barriers to completion">
      <formula>NOT(ISERROR(SEARCH("Significant barriers to completion",G9)))</formula>
    </cfRule>
  </conditionalFormatting>
  <conditionalFormatting sqref="H9">
    <cfRule type="containsText" dxfId="799" priority="682" operator="containsText" text="Issues to overcome/expected to complete">
      <formula>NOT(ISERROR(SEARCH("Issues to overcome/expected to complete",H9)))</formula>
    </cfRule>
  </conditionalFormatting>
  <conditionalFormatting sqref="H9">
    <cfRule type="containsText" dxfId="798" priority="683" operator="containsText" text="Completed or fully on track">
      <formula>NOT(ISERROR(SEARCH("Completed or fully on track",H9)))</formula>
    </cfRule>
    <cfRule type="containsText" dxfId="797" priority="684" operator="containsText" text="On track with minor barriers to completion">
      <formula>NOT(ISERROR(SEARCH("On track with minor barriers to completion",H9)))</formula>
    </cfRule>
    <cfRule type="containsText" dxfId="796" priority="685" operator="containsText" text="Significant barriers to completion">
      <formula>NOT(ISERROR(SEARCH("Significant barriers to completion",H9)))</formula>
    </cfRule>
  </conditionalFormatting>
  <conditionalFormatting sqref="I9">
    <cfRule type="containsText" dxfId="795" priority="678" operator="containsText" text="Issues to overcome/expected to complete">
      <formula>NOT(ISERROR(SEARCH("Issues to overcome/expected to complete",I9)))</formula>
    </cfRule>
  </conditionalFormatting>
  <conditionalFormatting sqref="I9">
    <cfRule type="containsText" dxfId="794" priority="679" operator="containsText" text="Completed or fully on track">
      <formula>NOT(ISERROR(SEARCH("Completed or fully on track",I9)))</formula>
    </cfRule>
    <cfRule type="containsText" dxfId="793" priority="680" operator="containsText" text="On track with minor barriers to completion">
      <formula>NOT(ISERROR(SEARCH("On track with minor barriers to completion",I9)))</formula>
    </cfRule>
    <cfRule type="containsText" dxfId="792" priority="681" operator="containsText" text="Significant barriers to completion">
      <formula>NOT(ISERROR(SEARCH("Significant barriers to completion",I9)))</formula>
    </cfRule>
  </conditionalFormatting>
  <conditionalFormatting sqref="J9">
    <cfRule type="containsText" dxfId="791" priority="674" operator="containsText" text="Issues to overcome/expected to complete">
      <formula>NOT(ISERROR(SEARCH("Issues to overcome/expected to complete",J9)))</formula>
    </cfRule>
  </conditionalFormatting>
  <conditionalFormatting sqref="J9">
    <cfRule type="containsText" dxfId="790" priority="675" operator="containsText" text="Completed or fully on track">
      <formula>NOT(ISERROR(SEARCH("Completed or fully on track",J9)))</formula>
    </cfRule>
    <cfRule type="containsText" dxfId="789" priority="676" operator="containsText" text="On track with minor barriers to completion">
      <formula>NOT(ISERROR(SEARCH("On track with minor barriers to completion",J9)))</formula>
    </cfRule>
    <cfRule type="containsText" dxfId="788" priority="677" operator="containsText" text="Significant barriers to completion">
      <formula>NOT(ISERROR(SEARCH("Significant barriers to completion",J9)))</formula>
    </cfRule>
  </conditionalFormatting>
  <conditionalFormatting sqref="K9">
    <cfRule type="containsText" dxfId="787" priority="670" operator="containsText" text="Issues to overcome/expected to complete">
      <formula>NOT(ISERROR(SEARCH("Issues to overcome/expected to complete",K9)))</formula>
    </cfRule>
  </conditionalFormatting>
  <conditionalFormatting sqref="K9">
    <cfRule type="containsText" dxfId="786" priority="671" operator="containsText" text="Completed or fully on track">
      <formula>NOT(ISERROR(SEARCH("Completed or fully on track",K9)))</formula>
    </cfRule>
    <cfRule type="containsText" dxfId="785" priority="672" operator="containsText" text="On track with minor barriers to completion">
      <formula>NOT(ISERROR(SEARCH("On track with minor barriers to completion",K9)))</formula>
    </cfRule>
    <cfRule type="containsText" dxfId="784" priority="673" operator="containsText" text="Significant barriers to completion">
      <formula>NOT(ISERROR(SEARCH("Significant barriers to completion",K9)))</formula>
    </cfRule>
  </conditionalFormatting>
  <conditionalFormatting sqref="L9">
    <cfRule type="containsText" dxfId="783" priority="666" operator="containsText" text="Issues to overcome/expected to complete">
      <formula>NOT(ISERROR(SEARCH("Issues to overcome/expected to complete",L9)))</formula>
    </cfRule>
  </conditionalFormatting>
  <conditionalFormatting sqref="L9">
    <cfRule type="containsText" dxfId="782" priority="667" operator="containsText" text="Completed or fully on track">
      <formula>NOT(ISERROR(SEARCH("Completed or fully on track",L9)))</formula>
    </cfRule>
    <cfRule type="containsText" dxfId="781" priority="668" operator="containsText" text="On track with minor barriers to completion">
      <formula>NOT(ISERROR(SEARCH("On track with minor barriers to completion",L9)))</formula>
    </cfRule>
    <cfRule type="containsText" dxfId="780" priority="669" operator="containsText" text="Significant barriers to completion">
      <formula>NOT(ISERROR(SEARCH("Significant barriers to completion",L9)))</formula>
    </cfRule>
  </conditionalFormatting>
  <conditionalFormatting sqref="M9">
    <cfRule type="containsText" dxfId="779" priority="662" operator="containsText" text="Issues to overcome/expected to complete">
      <formula>NOT(ISERROR(SEARCH("Issues to overcome/expected to complete",M9)))</formula>
    </cfRule>
  </conditionalFormatting>
  <conditionalFormatting sqref="M9">
    <cfRule type="containsText" dxfId="778" priority="663" operator="containsText" text="Completed or fully on track">
      <formula>NOT(ISERROR(SEARCH("Completed or fully on track",M9)))</formula>
    </cfRule>
    <cfRule type="containsText" dxfId="777" priority="664" operator="containsText" text="On track with minor barriers to completion">
      <formula>NOT(ISERROR(SEARCH("On track with minor barriers to completion",M9)))</formula>
    </cfRule>
    <cfRule type="containsText" dxfId="776" priority="665" operator="containsText" text="Significant barriers to completion">
      <formula>NOT(ISERROR(SEARCH("Significant barriers to completion",M9)))</formula>
    </cfRule>
  </conditionalFormatting>
  <conditionalFormatting sqref="N9">
    <cfRule type="containsText" dxfId="775" priority="658" operator="containsText" text="Issues to overcome/expected to complete">
      <formula>NOT(ISERROR(SEARCH("Issues to overcome/expected to complete",N9)))</formula>
    </cfRule>
  </conditionalFormatting>
  <conditionalFormatting sqref="N9">
    <cfRule type="containsText" dxfId="774" priority="659" operator="containsText" text="Completed or fully on track">
      <formula>NOT(ISERROR(SEARCH("Completed or fully on track",N9)))</formula>
    </cfRule>
    <cfRule type="containsText" dxfId="773" priority="660" operator="containsText" text="On track with minor barriers to completion">
      <formula>NOT(ISERROR(SEARCH("On track with minor barriers to completion",N9)))</formula>
    </cfRule>
    <cfRule type="containsText" dxfId="772" priority="661" operator="containsText" text="Significant barriers to completion">
      <formula>NOT(ISERROR(SEARCH("Significant barriers to completion",N9)))</formula>
    </cfRule>
  </conditionalFormatting>
  <conditionalFormatting sqref="O9">
    <cfRule type="containsText" dxfId="771" priority="654" operator="containsText" text="Issues to overcome/expected to complete">
      <formula>NOT(ISERROR(SEARCH("Issues to overcome/expected to complete",O9)))</formula>
    </cfRule>
  </conditionalFormatting>
  <conditionalFormatting sqref="O9">
    <cfRule type="containsText" dxfId="770" priority="655" operator="containsText" text="Completed or fully on track">
      <formula>NOT(ISERROR(SEARCH("Completed or fully on track",O9)))</formula>
    </cfRule>
    <cfRule type="containsText" dxfId="769" priority="656" operator="containsText" text="On track with minor barriers to completion">
      <formula>NOT(ISERROR(SEARCH("On track with minor barriers to completion",O9)))</formula>
    </cfRule>
    <cfRule type="containsText" dxfId="768" priority="657" operator="containsText" text="Significant barriers to completion">
      <formula>NOT(ISERROR(SEARCH("Significant barriers to completion",O9)))</formula>
    </cfRule>
  </conditionalFormatting>
  <conditionalFormatting sqref="Q9">
    <cfRule type="containsText" dxfId="767" priority="650" operator="containsText" text="Issues to overcome/expected to complete">
      <formula>NOT(ISERROR(SEARCH("Issues to overcome/expected to complete",Q9)))</formula>
    </cfRule>
  </conditionalFormatting>
  <conditionalFormatting sqref="Q9">
    <cfRule type="containsText" dxfId="766" priority="651" operator="containsText" text="Completed or fully on track">
      <formula>NOT(ISERROR(SEARCH("Completed or fully on track",Q9)))</formula>
    </cfRule>
    <cfRule type="containsText" dxfId="765" priority="652" operator="containsText" text="On track with minor barriers to completion">
      <formula>NOT(ISERROR(SEARCH("On track with minor barriers to completion",Q9)))</formula>
    </cfRule>
    <cfRule type="containsText" dxfId="764" priority="653" operator="containsText" text="Significant barriers to completion">
      <formula>NOT(ISERROR(SEARCH("Significant barriers to completion",Q9)))</formula>
    </cfRule>
  </conditionalFormatting>
  <conditionalFormatting sqref="R9">
    <cfRule type="containsText" dxfId="763" priority="646" operator="containsText" text="Issues to overcome/expected to complete">
      <formula>NOT(ISERROR(SEARCH("Issues to overcome/expected to complete",R9)))</formula>
    </cfRule>
  </conditionalFormatting>
  <conditionalFormatting sqref="R9">
    <cfRule type="containsText" dxfId="762" priority="647" operator="containsText" text="Completed or fully on track">
      <formula>NOT(ISERROR(SEARCH("Completed or fully on track",R9)))</formula>
    </cfRule>
    <cfRule type="containsText" dxfId="761" priority="648" operator="containsText" text="On track with minor barriers to completion">
      <formula>NOT(ISERROR(SEARCH("On track with minor barriers to completion",R9)))</formula>
    </cfRule>
    <cfRule type="containsText" dxfId="760" priority="649" operator="containsText" text="Significant barriers to completion">
      <formula>NOT(ISERROR(SEARCH("Significant barriers to completion",R9)))</formula>
    </cfRule>
  </conditionalFormatting>
  <conditionalFormatting sqref="A10:R10">
    <cfRule type="containsText" dxfId="759" priority="643" operator="containsText" text="Completed or fully on track">
      <formula>NOT(ISERROR(SEARCH("Completed or fully on track",A10)))</formula>
    </cfRule>
    <cfRule type="containsText" dxfId="758" priority="644" operator="containsText" text="Issues to overcome/expected to complete">
      <formula>NOT(ISERROR(SEARCH("Issues to overcome/expected to complete",A10)))</formula>
    </cfRule>
    <cfRule type="containsText" dxfId="757" priority="645" operator="containsText" text="Significant barriers to completion">
      <formula>NOT(ISERROR(SEARCH("Significant barriers to completion",A10)))</formula>
    </cfRule>
  </conditionalFormatting>
  <conditionalFormatting sqref="C10 P10">
    <cfRule type="containsText" dxfId="756" priority="640" operator="containsText" text="Completed or fully on track">
      <formula>NOT(ISERROR(SEARCH("Completed or fully on track",C10)))</formula>
    </cfRule>
    <cfRule type="containsText" dxfId="755" priority="641" operator="containsText" text="Issues to overcome/expected to complete">
      <formula>NOT(ISERROR(SEARCH("Issues to overcome/expected to complete",C10)))</formula>
    </cfRule>
    <cfRule type="containsText" dxfId="754" priority="642" operator="containsText" text="Significant barriers to completion">
      <formula>NOT(ISERROR(SEARCH("Significant barriers to completion",C10)))</formula>
    </cfRule>
  </conditionalFormatting>
  <conditionalFormatting sqref="D10">
    <cfRule type="containsText" dxfId="753" priority="637" operator="containsText" text="Completed or fully on track">
      <formula>NOT(ISERROR(SEARCH("Completed or fully on track",D10)))</formula>
    </cfRule>
    <cfRule type="containsText" dxfId="752" priority="638" operator="containsText" text="Issues to overcome/expected to complete">
      <formula>NOT(ISERROR(SEARCH("Issues to overcome/expected to complete",D10)))</formula>
    </cfRule>
    <cfRule type="containsText" dxfId="751" priority="639" operator="containsText" text="Significant barriers to completion">
      <formula>NOT(ISERROR(SEARCH("Significant barriers to completion",D10)))</formula>
    </cfRule>
  </conditionalFormatting>
  <conditionalFormatting sqref="E10">
    <cfRule type="containsText" dxfId="750" priority="634" operator="containsText" text="Completed or fully on track">
      <formula>NOT(ISERROR(SEARCH("Completed or fully on track",E10)))</formula>
    </cfRule>
    <cfRule type="containsText" dxfId="749" priority="635" operator="containsText" text="Issues to overcome/expected to complete">
      <formula>NOT(ISERROR(SEARCH("Issues to overcome/expected to complete",E10)))</formula>
    </cfRule>
    <cfRule type="containsText" dxfId="748" priority="636" operator="containsText" text="Significant barriers to completion">
      <formula>NOT(ISERROR(SEARCH("Significant barriers to completion",E10)))</formula>
    </cfRule>
  </conditionalFormatting>
  <conditionalFormatting sqref="F10">
    <cfRule type="containsText" dxfId="747" priority="631" operator="containsText" text="Completed or fully on track">
      <formula>NOT(ISERROR(SEARCH("Completed or fully on track",F10)))</formula>
    </cfRule>
    <cfRule type="containsText" dxfId="746" priority="632" operator="containsText" text="Issues to overcome/expected to complete">
      <formula>NOT(ISERROR(SEARCH("Issues to overcome/expected to complete",F10)))</formula>
    </cfRule>
    <cfRule type="containsText" dxfId="745" priority="633" operator="containsText" text="Significant barriers to completion">
      <formula>NOT(ISERROR(SEARCH("Significant barriers to completion",F10)))</formula>
    </cfRule>
  </conditionalFormatting>
  <conditionalFormatting sqref="G10">
    <cfRule type="containsText" dxfId="744" priority="628" operator="containsText" text="Completed or fully on track">
      <formula>NOT(ISERROR(SEARCH("Completed or fully on track",G10)))</formula>
    </cfRule>
    <cfRule type="containsText" dxfId="743" priority="629" operator="containsText" text="Issues to overcome/expected to complete">
      <formula>NOT(ISERROR(SEARCH("Issues to overcome/expected to complete",G10)))</formula>
    </cfRule>
    <cfRule type="containsText" dxfId="742" priority="630" operator="containsText" text="Significant barriers to completion">
      <formula>NOT(ISERROR(SEARCH("Significant barriers to completion",G10)))</formula>
    </cfRule>
  </conditionalFormatting>
  <conditionalFormatting sqref="H10">
    <cfRule type="containsText" dxfId="741" priority="625" operator="containsText" text="Completed or fully on track">
      <formula>NOT(ISERROR(SEARCH("Completed or fully on track",H10)))</formula>
    </cfRule>
    <cfRule type="containsText" dxfId="740" priority="626" operator="containsText" text="Issues to overcome/expected to complete">
      <formula>NOT(ISERROR(SEARCH("Issues to overcome/expected to complete",H10)))</formula>
    </cfRule>
    <cfRule type="containsText" dxfId="739" priority="627" operator="containsText" text="Significant barriers to completion">
      <formula>NOT(ISERROR(SEARCH("Significant barriers to completion",H10)))</formula>
    </cfRule>
  </conditionalFormatting>
  <conditionalFormatting sqref="I10">
    <cfRule type="containsText" dxfId="738" priority="622" operator="containsText" text="Completed or fully on track">
      <formula>NOT(ISERROR(SEARCH("Completed or fully on track",I10)))</formula>
    </cfRule>
    <cfRule type="containsText" dxfId="737" priority="623" operator="containsText" text="Issues to overcome/expected to complete">
      <formula>NOT(ISERROR(SEARCH("Issues to overcome/expected to complete",I10)))</formula>
    </cfRule>
    <cfRule type="containsText" dxfId="736" priority="624" operator="containsText" text="Significant barriers to completion">
      <formula>NOT(ISERROR(SEARCH("Significant barriers to completion",I10)))</formula>
    </cfRule>
  </conditionalFormatting>
  <conditionalFormatting sqref="J10">
    <cfRule type="containsText" dxfId="735" priority="619" operator="containsText" text="Completed or fully on track">
      <formula>NOT(ISERROR(SEARCH("Completed or fully on track",J10)))</formula>
    </cfRule>
    <cfRule type="containsText" dxfId="734" priority="620" operator="containsText" text="Issues to overcome/expected to complete">
      <formula>NOT(ISERROR(SEARCH("Issues to overcome/expected to complete",J10)))</formula>
    </cfRule>
    <cfRule type="containsText" dxfId="733" priority="621" operator="containsText" text="Significant barriers to completion">
      <formula>NOT(ISERROR(SEARCH("Significant barriers to completion",J10)))</formula>
    </cfRule>
  </conditionalFormatting>
  <conditionalFormatting sqref="K10">
    <cfRule type="containsText" dxfId="732" priority="616" operator="containsText" text="Completed or fully on track">
      <formula>NOT(ISERROR(SEARCH("Completed or fully on track",K10)))</formula>
    </cfRule>
    <cfRule type="containsText" dxfId="731" priority="617" operator="containsText" text="Issues to overcome/expected to complete">
      <formula>NOT(ISERROR(SEARCH("Issues to overcome/expected to complete",K10)))</formula>
    </cfRule>
    <cfRule type="containsText" dxfId="730" priority="618" operator="containsText" text="Significant barriers to completion">
      <formula>NOT(ISERROR(SEARCH("Significant barriers to completion",K10)))</formula>
    </cfRule>
  </conditionalFormatting>
  <conditionalFormatting sqref="L10">
    <cfRule type="containsText" dxfId="729" priority="613" operator="containsText" text="Completed or fully on track">
      <formula>NOT(ISERROR(SEARCH("Completed or fully on track",L10)))</formula>
    </cfRule>
    <cfRule type="containsText" dxfId="728" priority="614" operator="containsText" text="Issues to overcome/expected to complete">
      <formula>NOT(ISERROR(SEARCH("Issues to overcome/expected to complete",L10)))</formula>
    </cfRule>
    <cfRule type="containsText" dxfId="727" priority="615" operator="containsText" text="Significant barriers to completion">
      <formula>NOT(ISERROR(SEARCH("Significant barriers to completion",L10)))</formula>
    </cfRule>
  </conditionalFormatting>
  <conditionalFormatting sqref="M10">
    <cfRule type="containsText" dxfId="726" priority="610" operator="containsText" text="Completed or fully on track">
      <formula>NOT(ISERROR(SEARCH("Completed or fully on track",M10)))</formula>
    </cfRule>
    <cfRule type="containsText" dxfId="725" priority="611" operator="containsText" text="Issues to overcome/expected to complete">
      <formula>NOT(ISERROR(SEARCH("Issues to overcome/expected to complete",M10)))</formula>
    </cfRule>
    <cfRule type="containsText" dxfId="724" priority="612" operator="containsText" text="Significant barriers to completion">
      <formula>NOT(ISERROR(SEARCH("Significant barriers to completion",M10)))</formula>
    </cfRule>
  </conditionalFormatting>
  <conditionalFormatting sqref="N10">
    <cfRule type="containsText" dxfId="723" priority="607" operator="containsText" text="Completed or fully on track">
      <formula>NOT(ISERROR(SEARCH("Completed or fully on track",N10)))</formula>
    </cfRule>
    <cfRule type="containsText" dxfId="722" priority="608" operator="containsText" text="Issues to overcome/expected to complete">
      <formula>NOT(ISERROR(SEARCH("Issues to overcome/expected to complete",N10)))</formula>
    </cfRule>
    <cfRule type="containsText" dxfId="721" priority="609" operator="containsText" text="Significant barriers to completion">
      <formula>NOT(ISERROR(SEARCH("Significant barriers to completion",N10)))</formula>
    </cfRule>
  </conditionalFormatting>
  <conditionalFormatting sqref="O10">
    <cfRule type="containsText" dxfId="720" priority="604" operator="containsText" text="Completed or fully on track">
      <formula>NOT(ISERROR(SEARCH("Completed or fully on track",O10)))</formula>
    </cfRule>
    <cfRule type="containsText" dxfId="719" priority="605" operator="containsText" text="Issues to overcome/expected to complete">
      <formula>NOT(ISERROR(SEARCH("Issues to overcome/expected to complete",O10)))</formula>
    </cfRule>
    <cfRule type="containsText" dxfId="718" priority="606" operator="containsText" text="Significant barriers to completion">
      <formula>NOT(ISERROR(SEARCH("Significant barriers to completion",O10)))</formula>
    </cfRule>
  </conditionalFormatting>
  <conditionalFormatting sqref="Q10">
    <cfRule type="containsText" dxfId="717" priority="601" operator="containsText" text="Completed or fully on track">
      <formula>NOT(ISERROR(SEARCH("Completed or fully on track",Q10)))</formula>
    </cfRule>
    <cfRule type="containsText" dxfId="716" priority="602" operator="containsText" text="Issues to overcome/expected to complete">
      <formula>NOT(ISERROR(SEARCH("Issues to overcome/expected to complete",Q10)))</formula>
    </cfRule>
    <cfRule type="containsText" dxfId="715" priority="603" operator="containsText" text="Significant barriers to completion">
      <formula>NOT(ISERROR(SEARCH("Significant barriers to completion",Q10)))</formula>
    </cfRule>
  </conditionalFormatting>
  <conditionalFormatting sqref="R10">
    <cfRule type="containsText" dxfId="714" priority="598" operator="containsText" text="Completed or fully on track">
      <formula>NOT(ISERROR(SEARCH("Completed or fully on track",R10)))</formula>
    </cfRule>
    <cfRule type="containsText" dxfId="713" priority="599" operator="containsText" text="Issues to overcome/expected to complete">
      <formula>NOT(ISERROR(SEARCH("Issues to overcome/expected to complete",R10)))</formula>
    </cfRule>
    <cfRule type="containsText" dxfId="712" priority="600" operator="containsText" text="Significant barriers to completion">
      <formula>NOT(ISERROR(SEARCH("Significant barriers to completion",R10)))</formula>
    </cfRule>
  </conditionalFormatting>
  <conditionalFormatting sqref="J6">
    <cfRule type="containsText" dxfId="711" priority="564" operator="containsText" text="Completed or fully on track">
      <formula>NOT(ISERROR(SEARCH("Completed or fully on track",J6)))</formula>
    </cfRule>
    <cfRule type="containsText" dxfId="710" priority="565" operator="containsText" text="On track with minor barriers to completion">
      <formula>NOT(ISERROR(SEARCH("On track with minor barriers to completion",J6)))</formula>
    </cfRule>
    <cfRule type="containsText" dxfId="709" priority="566" operator="containsText" text="Significant barriers to completion">
      <formula>NOT(ISERROR(SEARCH("Significant barriers to completion",J6)))</formula>
    </cfRule>
  </conditionalFormatting>
  <conditionalFormatting sqref="A6:R6">
    <cfRule type="containsText" dxfId="708" priority="595" operator="containsText" text="Completed or fully on track">
      <formula>NOT(ISERROR(SEARCH("Completed or fully on track",A6)))</formula>
    </cfRule>
    <cfRule type="containsText" dxfId="707" priority="596" operator="containsText" text="Issues to overcome/expected to complete">
      <formula>NOT(ISERROR(SEARCH("Issues to overcome/expected to complete",A6)))</formula>
    </cfRule>
    <cfRule type="containsText" dxfId="706" priority="597" operator="containsText" text="Significant barriers to completion">
      <formula>NOT(ISERROR(SEARCH("Significant barriers to completion",A6)))</formula>
    </cfRule>
  </conditionalFormatting>
  <conditionalFormatting sqref="C6 P6">
    <cfRule type="containsText" dxfId="705" priority="591" operator="containsText" text="Issues to overcome/expected to complete">
      <formula>NOT(ISERROR(SEARCH("Issues to overcome/expected to complete",C6)))</formula>
    </cfRule>
  </conditionalFormatting>
  <conditionalFormatting sqref="C6 P6">
    <cfRule type="containsText" dxfId="704" priority="592" operator="containsText" text="Completed or fully on track">
      <formula>NOT(ISERROR(SEARCH("Completed or fully on track",C6)))</formula>
    </cfRule>
    <cfRule type="containsText" dxfId="703" priority="593" operator="containsText" text="On track with minor barriers to completion">
      <formula>NOT(ISERROR(SEARCH("On track with minor barriers to completion",C6)))</formula>
    </cfRule>
    <cfRule type="containsText" dxfId="702" priority="594" operator="containsText" text="Significant barriers to completion">
      <formula>NOT(ISERROR(SEARCH("Significant barriers to completion",C6)))</formula>
    </cfRule>
  </conditionalFormatting>
  <conditionalFormatting sqref="D6">
    <cfRule type="containsText" dxfId="701" priority="587" operator="containsText" text="Issues to overcome/expected to complete">
      <formula>NOT(ISERROR(SEARCH("Issues to overcome/expected to complete",D6)))</formula>
    </cfRule>
  </conditionalFormatting>
  <conditionalFormatting sqref="D6">
    <cfRule type="containsText" dxfId="700" priority="588" operator="containsText" text="Completed or fully on track">
      <formula>NOT(ISERROR(SEARCH("Completed or fully on track",D6)))</formula>
    </cfRule>
    <cfRule type="containsText" dxfId="699" priority="589" operator="containsText" text="On track with minor barriers to completion">
      <formula>NOT(ISERROR(SEARCH("On track with minor barriers to completion",D6)))</formula>
    </cfRule>
    <cfRule type="containsText" dxfId="698" priority="590" operator="containsText" text="Significant barriers to completion">
      <formula>NOT(ISERROR(SEARCH("Significant barriers to completion",D6)))</formula>
    </cfRule>
  </conditionalFormatting>
  <conditionalFormatting sqref="E6">
    <cfRule type="containsText" dxfId="697" priority="583" operator="containsText" text="Issues to overcome/expected to complete">
      <formula>NOT(ISERROR(SEARCH("Issues to overcome/expected to complete",E6)))</formula>
    </cfRule>
  </conditionalFormatting>
  <conditionalFormatting sqref="E6">
    <cfRule type="containsText" dxfId="696" priority="584" operator="containsText" text="Completed or fully on track">
      <formula>NOT(ISERROR(SEARCH("Completed or fully on track",E6)))</formula>
    </cfRule>
    <cfRule type="containsText" dxfId="695" priority="585" operator="containsText" text="On track with minor barriers to completion">
      <formula>NOT(ISERROR(SEARCH("On track with minor barriers to completion",E6)))</formula>
    </cfRule>
    <cfRule type="containsText" dxfId="694" priority="586" operator="containsText" text="Significant barriers to completion">
      <formula>NOT(ISERROR(SEARCH("Significant barriers to completion",E6)))</formula>
    </cfRule>
  </conditionalFormatting>
  <conditionalFormatting sqref="F6">
    <cfRule type="containsText" dxfId="693" priority="579" operator="containsText" text="Issues to overcome/expected to complete">
      <formula>NOT(ISERROR(SEARCH("Issues to overcome/expected to complete",F6)))</formula>
    </cfRule>
  </conditionalFormatting>
  <conditionalFormatting sqref="F6">
    <cfRule type="containsText" dxfId="692" priority="580" operator="containsText" text="Completed or fully on track">
      <formula>NOT(ISERROR(SEARCH("Completed or fully on track",F6)))</formula>
    </cfRule>
    <cfRule type="containsText" dxfId="691" priority="581" operator="containsText" text="On track with minor barriers to completion">
      <formula>NOT(ISERROR(SEARCH("On track with minor barriers to completion",F6)))</formula>
    </cfRule>
    <cfRule type="containsText" dxfId="690" priority="582" operator="containsText" text="Significant barriers to completion">
      <formula>NOT(ISERROR(SEARCH("Significant barriers to completion",F6)))</formula>
    </cfRule>
  </conditionalFormatting>
  <conditionalFormatting sqref="G6">
    <cfRule type="containsText" dxfId="689" priority="575" operator="containsText" text="Issues to overcome/expected to complete">
      <formula>NOT(ISERROR(SEARCH("Issues to overcome/expected to complete",G6)))</formula>
    </cfRule>
  </conditionalFormatting>
  <conditionalFormatting sqref="G6">
    <cfRule type="containsText" dxfId="688" priority="576" operator="containsText" text="Completed or fully on track">
      <formula>NOT(ISERROR(SEARCH("Completed or fully on track",G6)))</formula>
    </cfRule>
    <cfRule type="containsText" dxfId="687" priority="577" operator="containsText" text="On track with minor barriers to completion">
      <formula>NOT(ISERROR(SEARCH("On track with minor barriers to completion",G6)))</formula>
    </cfRule>
    <cfRule type="containsText" dxfId="686" priority="578" operator="containsText" text="Significant barriers to completion">
      <formula>NOT(ISERROR(SEARCH("Significant barriers to completion",G6)))</formula>
    </cfRule>
  </conditionalFormatting>
  <conditionalFormatting sqref="H6">
    <cfRule type="containsText" dxfId="685" priority="571" operator="containsText" text="Issues to overcome/expected to complete">
      <formula>NOT(ISERROR(SEARCH("Issues to overcome/expected to complete",H6)))</formula>
    </cfRule>
  </conditionalFormatting>
  <conditionalFormatting sqref="H6">
    <cfRule type="containsText" dxfId="684" priority="572" operator="containsText" text="Completed or fully on track">
      <formula>NOT(ISERROR(SEARCH("Completed or fully on track",H6)))</formula>
    </cfRule>
    <cfRule type="containsText" dxfId="683" priority="573" operator="containsText" text="On track with minor barriers to completion">
      <formula>NOT(ISERROR(SEARCH("On track with minor barriers to completion",H6)))</formula>
    </cfRule>
    <cfRule type="containsText" dxfId="682" priority="574" operator="containsText" text="Significant barriers to completion">
      <formula>NOT(ISERROR(SEARCH("Significant barriers to completion",H6)))</formula>
    </cfRule>
  </conditionalFormatting>
  <conditionalFormatting sqref="I6">
    <cfRule type="containsText" dxfId="681" priority="567" operator="containsText" text="Issues to overcome/expected to complete">
      <formula>NOT(ISERROR(SEARCH("Issues to overcome/expected to complete",I6)))</formula>
    </cfRule>
  </conditionalFormatting>
  <conditionalFormatting sqref="I6">
    <cfRule type="containsText" dxfId="680" priority="568" operator="containsText" text="Completed or fully on track">
      <formula>NOT(ISERROR(SEARCH("Completed or fully on track",I6)))</formula>
    </cfRule>
    <cfRule type="containsText" dxfId="679" priority="569" operator="containsText" text="On track with minor barriers to completion">
      <formula>NOT(ISERROR(SEARCH("On track with minor barriers to completion",I6)))</formula>
    </cfRule>
    <cfRule type="containsText" dxfId="678" priority="570" operator="containsText" text="Significant barriers to completion">
      <formula>NOT(ISERROR(SEARCH("Significant barriers to completion",I6)))</formula>
    </cfRule>
  </conditionalFormatting>
  <conditionalFormatting sqref="J6">
    <cfRule type="containsText" dxfId="677" priority="563" operator="containsText" text="Issues to overcome/expected to complete">
      <formula>NOT(ISERROR(SEARCH("Issues to overcome/expected to complete",J6)))</formula>
    </cfRule>
  </conditionalFormatting>
  <conditionalFormatting sqref="K6">
    <cfRule type="containsText" dxfId="676" priority="559" operator="containsText" text="Issues to overcome/expected to complete">
      <formula>NOT(ISERROR(SEARCH("Issues to overcome/expected to complete",K6)))</formula>
    </cfRule>
  </conditionalFormatting>
  <conditionalFormatting sqref="K6">
    <cfRule type="containsText" dxfId="675" priority="560" operator="containsText" text="Completed or fully on track">
      <formula>NOT(ISERROR(SEARCH("Completed or fully on track",K6)))</formula>
    </cfRule>
    <cfRule type="containsText" dxfId="674" priority="561" operator="containsText" text="On track with minor barriers to completion">
      <formula>NOT(ISERROR(SEARCH("On track with minor barriers to completion",K6)))</formula>
    </cfRule>
    <cfRule type="containsText" dxfId="673" priority="562" operator="containsText" text="Significant barriers to completion">
      <formula>NOT(ISERROR(SEARCH("Significant barriers to completion",K6)))</formula>
    </cfRule>
  </conditionalFormatting>
  <conditionalFormatting sqref="L6">
    <cfRule type="containsText" dxfId="672" priority="555" operator="containsText" text="Issues to overcome/expected to complete">
      <formula>NOT(ISERROR(SEARCH("Issues to overcome/expected to complete",L6)))</formula>
    </cfRule>
  </conditionalFormatting>
  <conditionalFormatting sqref="L6">
    <cfRule type="containsText" dxfId="671" priority="556" operator="containsText" text="Completed or fully on track">
      <formula>NOT(ISERROR(SEARCH("Completed or fully on track",L6)))</formula>
    </cfRule>
    <cfRule type="containsText" dxfId="670" priority="557" operator="containsText" text="On track with minor barriers to completion">
      <formula>NOT(ISERROR(SEARCH("On track with minor barriers to completion",L6)))</formula>
    </cfRule>
    <cfRule type="containsText" dxfId="669" priority="558" operator="containsText" text="Significant barriers to completion">
      <formula>NOT(ISERROR(SEARCH("Significant barriers to completion",L6)))</formula>
    </cfRule>
  </conditionalFormatting>
  <conditionalFormatting sqref="M6">
    <cfRule type="containsText" dxfId="668" priority="551" operator="containsText" text="Issues to overcome/expected to complete">
      <formula>NOT(ISERROR(SEARCH("Issues to overcome/expected to complete",M6)))</formula>
    </cfRule>
  </conditionalFormatting>
  <conditionalFormatting sqref="M6">
    <cfRule type="containsText" dxfId="667" priority="552" operator="containsText" text="Completed or fully on track">
      <formula>NOT(ISERROR(SEARCH("Completed or fully on track",M6)))</formula>
    </cfRule>
    <cfRule type="containsText" dxfId="666" priority="553" operator="containsText" text="On track with minor barriers to completion">
      <formula>NOT(ISERROR(SEARCH("On track with minor barriers to completion",M6)))</formula>
    </cfRule>
    <cfRule type="containsText" dxfId="665" priority="554" operator="containsText" text="Significant barriers to completion">
      <formula>NOT(ISERROR(SEARCH("Significant barriers to completion",M6)))</formula>
    </cfRule>
  </conditionalFormatting>
  <conditionalFormatting sqref="N6">
    <cfRule type="containsText" dxfId="664" priority="547" operator="containsText" text="Issues to overcome/expected to complete">
      <formula>NOT(ISERROR(SEARCH("Issues to overcome/expected to complete",N6)))</formula>
    </cfRule>
  </conditionalFormatting>
  <conditionalFormatting sqref="N6">
    <cfRule type="containsText" dxfId="663" priority="548" operator="containsText" text="Completed or fully on track">
      <formula>NOT(ISERROR(SEARCH("Completed or fully on track",N6)))</formula>
    </cfRule>
    <cfRule type="containsText" dxfId="662" priority="549" operator="containsText" text="On track with minor barriers to completion">
      <formula>NOT(ISERROR(SEARCH("On track with minor barriers to completion",N6)))</formula>
    </cfRule>
    <cfRule type="containsText" dxfId="661" priority="550" operator="containsText" text="Significant barriers to completion">
      <formula>NOT(ISERROR(SEARCH("Significant barriers to completion",N6)))</formula>
    </cfRule>
  </conditionalFormatting>
  <conditionalFormatting sqref="O6">
    <cfRule type="containsText" dxfId="660" priority="543" operator="containsText" text="Issues to overcome/expected to complete">
      <formula>NOT(ISERROR(SEARCH("Issues to overcome/expected to complete",O6)))</formula>
    </cfRule>
  </conditionalFormatting>
  <conditionalFormatting sqref="O6">
    <cfRule type="containsText" dxfId="659" priority="544" operator="containsText" text="Completed or fully on track">
      <formula>NOT(ISERROR(SEARCH("Completed or fully on track",O6)))</formula>
    </cfRule>
    <cfRule type="containsText" dxfId="658" priority="545" operator="containsText" text="On track with minor barriers to completion">
      <formula>NOT(ISERROR(SEARCH("On track with minor barriers to completion",O6)))</formula>
    </cfRule>
    <cfRule type="containsText" dxfId="657" priority="546" operator="containsText" text="Significant barriers to completion">
      <formula>NOT(ISERROR(SEARCH("Significant barriers to completion",O6)))</formula>
    </cfRule>
  </conditionalFormatting>
  <conditionalFormatting sqref="Q6">
    <cfRule type="containsText" dxfId="656" priority="539" operator="containsText" text="Issues to overcome/expected to complete">
      <formula>NOT(ISERROR(SEARCH("Issues to overcome/expected to complete",Q6)))</formula>
    </cfRule>
  </conditionalFormatting>
  <conditionalFormatting sqref="Q6">
    <cfRule type="containsText" dxfId="655" priority="540" operator="containsText" text="Completed or fully on track">
      <formula>NOT(ISERROR(SEARCH("Completed or fully on track",Q6)))</formula>
    </cfRule>
    <cfRule type="containsText" dxfId="654" priority="541" operator="containsText" text="On track with minor barriers to completion">
      <formula>NOT(ISERROR(SEARCH("On track with minor barriers to completion",Q6)))</formula>
    </cfRule>
    <cfRule type="containsText" dxfId="653" priority="542" operator="containsText" text="Significant barriers to completion">
      <formula>NOT(ISERROR(SEARCH("Significant barriers to completion",Q6)))</formula>
    </cfRule>
  </conditionalFormatting>
  <conditionalFormatting sqref="R6">
    <cfRule type="containsText" dxfId="652" priority="535" operator="containsText" text="Issues to overcome/expected to complete">
      <formula>NOT(ISERROR(SEARCH("Issues to overcome/expected to complete",R6)))</formula>
    </cfRule>
  </conditionalFormatting>
  <conditionalFormatting sqref="R6">
    <cfRule type="containsText" dxfId="651" priority="536" operator="containsText" text="Completed or fully on track">
      <formula>NOT(ISERROR(SEARCH("Completed or fully on track",R6)))</formula>
    </cfRule>
    <cfRule type="containsText" dxfId="650" priority="537" operator="containsText" text="On track with minor barriers to completion">
      <formula>NOT(ISERROR(SEARCH("On track with minor barriers to completion",R6)))</formula>
    </cfRule>
    <cfRule type="containsText" dxfId="649" priority="538" operator="containsText" text="Significant barriers to completion">
      <formula>NOT(ISERROR(SEARCH("Significant barriers to completion",R6)))</formula>
    </cfRule>
  </conditionalFormatting>
  <conditionalFormatting sqref="A25:R26">
    <cfRule type="containsText" dxfId="648" priority="532" operator="containsText" text="Completed or fully on track">
      <formula>NOT(ISERROR(SEARCH("Completed or fully on track",A25)))</formula>
    </cfRule>
    <cfRule type="containsText" dxfId="647" priority="533" operator="containsText" text="Issues to overcome/expected to complete">
      <formula>NOT(ISERROR(SEARCH("Issues to overcome/expected to complete",A25)))</formula>
    </cfRule>
    <cfRule type="containsText" dxfId="646" priority="534" operator="containsText" text="Significant barriers to completion">
      <formula>NOT(ISERROR(SEARCH("Significant barriers to completion",A25)))</formula>
    </cfRule>
  </conditionalFormatting>
  <conditionalFormatting sqref="P25:P26">
    <cfRule type="containsText" dxfId="645" priority="529" operator="containsText" text="Completed or fully on track">
      <formula>NOT(ISERROR(SEARCH("Completed or fully on track",P25)))</formula>
    </cfRule>
    <cfRule type="containsText" dxfId="644" priority="530" operator="containsText" text="Issues to overcome/expected to complete">
      <formula>NOT(ISERROR(SEARCH("Issues to overcome/expected to complete",P25)))</formula>
    </cfRule>
    <cfRule type="containsText" dxfId="643" priority="531" operator="containsText" text="Significant barriers to completion">
      <formula>NOT(ISERROR(SEARCH("Significant barriers to completion",P25)))</formula>
    </cfRule>
  </conditionalFormatting>
  <conditionalFormatting sqref="D25:D26">
    <cfRule type="containsText" dxfId="642" priority="526" operator="containsText" text="Completed or fully on track">
      <formula>NOT(ISERROR(SEARCH("Completed or fully on track",D25)))</formula>
    </cfRule>
    <cfRule type="containsText" dxfId="641" priority="527" operator="containsText" text="Issues to overcome/expected to complete">
      <formula>NOT(ISERROR(SEARCH("Issues to overcome/expected to complete",D25)))</formula>
    </cfRule>
    <cfRule type="containsText" dxfId="640" priority="528" operator="containsText" text="Significant barriers to completion">
      <formula>NOT(ISERROR(SEARCH("Significant barriers to completion",D25)))</formula>
    </cfRule>
  </conditionalFormatting>
  <conditionalFormatting sqref="E25:E26">
    <cfRule type="containsText" dxfId="639" priority="523" operator="containsText" text="Completed or fully on track">
      <formula>NOT(ISERROR(SEARCH("Completed or fully on track",E25)))</formula>
    </cfRule>
    <cfRule type="containsText" dxfId="638" priority="524" operator="containsText" text="Issues to overcome/expected to complete">
      <formula>NOT(ISERROR(SEARCH("Issues to overcome/expected to complete",E25)))</formula>
    </cfRule>
    <cfRule type="containsText" dxfId="637" priority="525" operator="containsText" text="Significant barriers to completion">
      <formula>NOT(ISERROR(SEARCH("Significant barriers to completion",E25)))</formula>
    </cfRule>
  </conditionalFormatting>
  <conditionalFormatting sqref="F25:F26">
    <cfRule type="containsText" dxfId="636" priority="520" operator="containsText" text="Completed or fully on track">
      <formula>NOT(ISERROR(SEARCH("Completed or fully on track",F25)))</formula>
    </cfRule>
    <cfRule type="containsText" dxfId="635" priority="521" operator="containsText" text="Issues to overcome/expected to complete">
      <formula>NOT(ISERROR(SEARCH("Issues to overcome/expected to complete",F25)))</formula>
    </cfRule>
    <cfRule type="containsText" dxfId="634" priority="522" operator="containsText" text="Significant barriers to completion">
      <formula>NOT(ISERROR(SEARCH("Significant barriers to completion",F25)))</formula>
    </cfRule>
  </conditionalFormatting>
  <conditionalFormatting sqref="G25:G26">
    <cfRule type="containsText" dxfId="633" priority="517" operator="containsText" text="Completed or fully on track">
      <formula>NOT(ISERROR(SEARCH("Completed or fully on track",G25)))</formula>
    </cfRule>
    <cfRule type="containsText" dxfId="632" priority="518" operator="containsText" text="Issues to overcome/expected to complete">
      <formula>NOT(ISERROR(SEARCH("Issues to overcome/expected to complete",G25)))</formula>
    </cfRule>
    <cfRule type="containsText" dxfId="631" priority="519" operator="containsText" text="Significant barriers to completion">
      <formula>NOT(ISERROR(SEARCH("Significant barriers to completion",G25)))</formula>
    </cfRule>
  </conditionalFormatting>
  <conditionalFormatting sqref="H25:H26 I26:R26">
    <cfRule type="containsText" dxfId="630" priority="514" operator="containsText" text="Completed or fully on track">
      <formula>NOT(ISERROR(SEARCH("Completed or fully on track",H25)))</formula>
    </cfRule>
    <cfRule type="containsText" dxfId="629" priority="515" operator="containsText" text="Issues to overcome/expected to complete">
      <formula>NOT(ISERROR(SEARCH("Issues to overcome/expected to complete",H25)))</formula>
    </cfRule>
    <cfRule type="containsText" dxfId="628" priority="516" operator="containsText" text="Significant barriers to completion">
      <formula>NOT(ISERROR(SEARCH("Significant barriers to completion",H25)))</formula>
    </cfRule>
  </conditionalFormatting>
  <conditionalFormatting sqref="I25:I26">
    <cfRule type="containsText" dxfId="627" priority="511" operator="containsText" text="Completed or fully on track">
      <formula>NOT(ISERROR(SEARCH("Completed or fully on track",I25)))</formula>
    </cfRule>
    <cfRule type="containsText" dxfId="626" priority="512" operator="containsText" text="Issues to overcome/expected to complete">
      <formula>NOT(ISERROR(SEARCH("Issues to overcome/expected to complete",I25)))</formula>
    </cfRule>
    <cfRule type="containsText" dxfId="625" priority="513" operator="containsText" text="Significant barriers to completion">
      <formula>NOT(ISERROR(SEARCH("Significant barriers to completion",I25)))</formula>
    </cfRule>
  </conditionalFormatting>
  <conditionalFormatting sqref="J25:J26">
    <cfRule type="containsText" dxfId="624" priority="508" operator="containsText" text="Completed or fully on track">
      <formula>NOT(ISERROR(SEARCH("Completed or fully on track",J25)))</formula>
    </cfRule>
    <cfRule type="containsText" dxfId="623" priority="509" operator="containsText" text="Issues to overcome/expected to complete">
      <formula>NOT(ISERROR(SEARCH("Issues to overcome/expected to complete",J25)))</formula>
    </cfRule>
    <cfRule type="containsText" dxfId="622" priority="510" operator="containsText" text="Significant barriers to completion">
      <formula>NOT(ISERROR(SEARCH("Significant barriers to completion",J25)))</formula>
    </cfRule>
  </conditionalFormatting>
  <conditionalFormatting sqref="K25:K26">
    <cfRule type="containsText" dxfId="621" priority="505" operator="containsText" text="Completed or fully on track">
      <formula>NOT(ISERROR(SEARCH("Completed or fully on track",K25)))</formula>
    </cfRule>
    <cfRule type="containsText" dxfId="620" priority="506" operator="containsText" text="Issues to overcome/expected to complete">
      <formula>NOT(ISERROR(SEARCH("Issues to overcome/expected to complete",K25)))</formula>
    </cfRule>
    <cfRule type="containsText" dxfId="619" priority="507" operator="containsText" text="Significant barriers to completion">
      <formula>NOT(ISERROR(SEARCH("Significant barriers to completion",K25)))</formula>
    </cfRule>
  </conditionalFormatting>
  <conditionalFormatting sqref="L25:L26">
    <cfRule type="containsText" dxfId="618" priority="502" operator="containsText" text="Completed or fully on track">
      <formula>NOT(ISERROR(SEARCH("Completed or fully on track",L25)))</formula>
    </cfRule>
    <cfRule type="containsText" dxfId="617" priority="503" operator="containsText" text="Issues to overcome/expected to complete">
      <formula>NOT(ISERROR(SEARCH("Issues to overcome/expected to complete",L25)))</formula>
    </cfRule>
    <cfRule type="containsText" dxfId="616" priority="504" operator="containsText" text="Significant barriers to completion">
      <formula>NOT(ISERROR(SEARCH("Significant barriers to completion",L25)))</formula>
    </cfRule>
  </conditionalFormatting>
  <conditionalFormatting sqref="M25:M26">
    <cfRule type="containsText" dxfId="615" priority="499" operator="containsText" text="Completed or fully on track">
      <formula>NOT(ISERROR(SEARCH("Completed or fully on track",M25)))</formula>
    </cfRule>
    <cfRule type="containsText" dxfId="614" priority="500" operator="containsText" text="Issues to overcome/expected to complete">
      <formula>NOT(ISERROR(SEARCH("Issues to overcome/expected to complete",M25)))</formula>
    </cfRule>
    <cfRule type="containsText" dxfId="613" priority="501" operator="containsText" text="Significant barriers to completion">
      <formula>NOT(ISERROR(SEARCH("Significant barriers to completion",M25)))</formula>
    </cfRule>
  </conditionalFormatting>
  <conditionalFormatting sqref="N25:N26">
    <cfRule type="containsText" dxfId="612" priority="496" operator="containsText" text="Completed or fully on track">
      <formula>NOT(ISERROR(SEARCH("Completed or fully on track",N25)))</formula>
    </cfRule>
    <cfRule type="containsText" dxfId="611" priority="497" operator="containsText" text="Issues to overcome/expected to complete">
      <formula>NOT(ISERROR(SEARCH("Issues to overcome/expected to complete",N25)))</formula>
    </cfRule>
    <cfRule type="containsText" dxfId="610" priority="498" operator="containsText" text="Significant barriers to completion">
      <formula>NOT(ISERROR(SEARCH("Significant barriers to completion",N25)))</formula>
    </cfRule>
  </conditionalFormatting>
  <conditionalFormatting sqref="O25:O26">
    <cfRule type="containsText" dxfId="609" priority="493" operator="containsText" text="Completed or fully on track">
      <formula>NOT(ISERROR(SEARCH("Completed or fully on track",O25)))</formula>
    </cfRule>
    <cfRule type="containsText" dxfId="608" priority="494" operator="containsText" text="Issues to overcome/expected to complete">
      <formula>NOT(ISERROR(SEARCH("Issues to overcome/expected to complete",O25)))</formula>
    </cfRule>
    <cfRule type="containsText" dxfId="607" priority="495" operator="containsText" text="Significant barriers to completion">
      <formula>NOT(ISERROR(SEARCH("Significant barriers to completion",O25)))</formula>
    </cfRule>
  </conditionalFormatting>
  <conditionalFormatting sqref="Q25:Q26">
    <cfRule type="containsText" dxfId="606" priority="490" operator="containsText" text="Completed or fully on track">
      <formula>NOT(ISERROR(SEARCH("Completed or fully on track",Q25)))</formula>
    </cfRule>
    <cfRule type="containsText" dxfId="605" priority="491" operator="containsText" text="Issues to overcome/expected to complete">
      <formula>NOT(ISERROR(SEARCH("Issues to overcome/expected to complete",Q25)))</formula>
    </cfRule>
    <cfRule type="containsText" dxfId="604" priority="492" operator="containsText" text="Significant barriers to completion">
      <formula>NOT(ISERROR(SEARCH("Significant barriers to completion",Q25)))</formula>
    </cfRule>
  </conditionalFormatting>
  <conditionalFormatting sqref="R25:R26">
    <cfRule type="containsText" dxfId="603" priority="487" operator="containsText" text="Completed or fully on track">
      <formula>NOT(ISERROR(SEARCH("Completed or fully on track",R25)))</formula>
    </cfRule>
    <cfRule type="containsText" dxfId="602" priority="488" operator="containsText" text="Issues to overcome/expected to complete">
      <formula>NOT(ISERROR(SEARCH("Issues to overcome/expected to complete",R25)))</formula>
    </cfRule>
    <cfRule type="containsText" dxfId="601" priority="489" operator="containsText" text="Significant barriers to completion">
      <formula>NOT(ISERROR(SEARCH("Significant barriers to completion",R25)))</formula>
    </cfRule>
  </conditionalFormatting>
  <conditionalFormatting sqref="C5">
    <cfRule type="containsText" dxfId="600" priority="483" operator="containsText" text="Issues to overcome/expected to complete">
      <formula>NOT(ISERROR(SEARCH("Issues to overcome/expected to complete",C5)))</formula>
    </cfRule>
  </conditionalFormatting>
  <conditionalFormatting sqref="C5">
    <cfRule type="containsText" dxfId="599" priority="484" operator="containsText" text="Completed or fully on track">
      <formula>NOT(ISERROR(SEARCH("Completed or fully on track",C5)))</formula>
    </cfRule>
    <cfRule type="containsText" dxfId="598" priority="485" operator="containsText" text="On track with minor barriers to completion">
      <formula>NOT(ISERROR(SEARCH("On track with minor barriers to completion",C5)))</formula>
    </cfRule>
    <cfRule type="containsText" dxfId="597" priority="486" operator="containsText" text="Significant barriers to completion">
      <formula>NOT(ISERROR(SEARCH("Significant barriers to completion",C5)))</formula>
    </cfRule>
  </conditionalFormatting>
  <conditionalFormatting sqref="D5">
    <cfRule type="containsText" dxfId="596" priority="479" operator="containsText" text="Issues to overcome/expected to complete">
      <formula>NOT(ISERROR(SEARCH("Issues to overcome/expected to complete",D5)))</formula>
    </cfRule>
  </conditionalFormatting>
  <conditionalFormatting sqref="D5">
    <cfRule type="containsText" dxfId="595" priority="480" operator="containsText" text="Completed or fully on track">
      <formula>NOT(ISERROR(SEARCH("Completed or fully on track",D5)))</formula>
    </cfRule>
    <cfRule type="containsText" dxfId="594" priority="481" operator="containsText" text="On track with minor barriers to completion">
      <formula>NOT(ISERROR(SEARCH("On track with minor barriers to completion",D5)))</formula>
    </cfRule>
    <cfRule type="containsText" dxfId="593" priority="482" operator="containsText" text="Significant barriers to completion">
      <formula>NOT(ISERROR(SEARCH("Significant barriers to completion",D5)))</formula>
    </cfRule>
  </conditionalFormatting>
  <conditionalFormatting sqref="E5">
    <cfRule type="containsText" dxfId="592" priority="475" operator="containsText" text="Issues to overcome/expected to complete">
      <formula>NOT(ISERROR(SEARCH("Issues to overcome/expected to complete",E5)))</formula>
    </cfRule>
  </conditionalFormatting>
  <conditionalFormatting sqref="E5">
    <cfRule type="containsText" dxfId="591" priority="476" operator="containsText" text="Completed or fully on track">
      <formula>NOT(ISERROR(SEARCH("Completed or fully on track",E5)))</formula>
    </cfRule>
    <cfRule type="containsText" dxfId="590" priority="477" operator="containsText" text="On track with minor barriers to completion">
      <formula>NOT(ISERROR(SEARCH("On track with minor barriers to completion",E5)))</formula>
    </cfRule>
    <cfRule type="containsText" dxfId="589" priority="478" operator="containsText" text="Significant barriers to completion">
      <formula>NOT(ISERROR(SEARCH("Significant barriers to completion",E5)))</formula>
    </cfRule>
  </conditionalFormatting>
  <conditionalFormatting sqref="F5">
    <cfRule type="containsText" dxfId="588" priority="471" operator="containsText" text="Issues to overcome/expected to complete">
      <formula>NOT(ISERROR(SEARCH("Issues to overcome/expected to complete",F5)))</formula>
    </cfRule>
  </conditionalFormatting>
  <conditionalFormatting sqref="F5">
    <cfRule type="containsText" dxfId="587" priority="472" operator="containsText" text="Completed or fully on track">
      <formula>NOT(ISERROR(SEARCH("Completed or fully on track",F5)))</formula>
    </cfRule>
    <cfRule type="containsText" dxfId="586" priority="473" operator="containsText" text="On track with minor barriers to completion">
      <formula>NOT(ISERROR(SEARCH("On track with minor barriers to completion",F5)))</formula>
    </cfRule>
    <cfRule type="containsText" dxfId="585" priority="474" operator="containsText" text="Significant barriers to completion">
      <formula>NOT(ISERROR(SEARCH("Significant barriers to completion",F5)))</formula>
    </cfRule>
  </conditionalFormatting>
  <conditionalFormatting sqref="G5">
    <cfRule type="containsText" dxfId="584" priority="467" operator="containsText" text="Issues to overcome/expected to complete">
      <formula>NOT(ISERROR(SEARCH("Issues to overcome/expected to complete",G5)))</formula>
    </cfRule>
  </conditionalFormatting>
  <conditionalFormatting sqref="G5">
    <cfRule type="containsText" dxfId="583" priority="468" operator="containsText" text="Completed or fully on track">
      <formula>NOT(ISERROR(SEARCH("Completed or fully on track",G5)))</formula>
    </cfRule>
    <cfRule type="containsText" dxfId="582" priority="469" operator="containsText" text="On track with minor barriers to completion">
      <formula>NOT(ISERROR(SEARCH("On track with minor barriers to completion",G5)))</formula>
    </cfRule>
    <cfRule type="containsText" dxfId="581" priority="470" operator="containsText" text="Significant barriers to completion">
      <formula>NOT(ISERROR(SEARCH("Significant barriers to completion",G5)))</formula>
    </cfRule>
  </conditionalFormatting>
  <conditionalFormatting sqref="H5">
    <cfRule type="containsText" dxfId="580" priority="463" operator="containsText" text="Issues to overcome/expected to complete">
      <formula>NOT(ISERROR(SEARCH("Issues to overcome/expected to complete",H5)))</formula>
    </cfRule>
  </conditionalFormatting>
  <conditionalFormatting sqref="H5">
    <cfRule type="containsText" dxfId="579" priority="464" operator="containsText" text="Completed or fully on track">
      <formula>NOT(ISERROR(SEARCH("Completed or fully on track",H5)))</formula>
    </cfRule>
    <cfRule type="containsText" dxfId="578" priority="465" operator="containsText" text="On track with minor barriers to completion">
      <formula>NOT(ISERROR(SEARCH("On track with minor barriers to completion",H5)))</formula>
    </cfRule>
    <cfRule type="containsText" dxfId="577" priority="466" operator="containsText" text="Significant barriers to completion">
      <formula>NOT(ISERROR(SEARCH("Significant barriers to completion",H5)))</formula>
    </cfRule>
  </conditionalFormatting>
  <conditionalFormatting sqref="I5">
    <cfRule type="containsText" dxfId="576" priority="459" operator="containsText" text="Issues to overcome/expected to complete">
      <formula>NOT(ISERROR(SEARCH("Issues to overcome/expected to complete",I5)))</formula>
    </cfRule>
  </conditionalFormatting>
  <conditionalFormatting sqref="I5">
    <cfRule type="containsText" dxfId="575" priority="460" operator="containsText" text="Completed or fully on track">
      <formula>NOT(ISERROR(SEARCH("Completed or fully on track",I5)))</formula>
    </cfRule>
    <cfRule type="containsText" dxfId="574" priority="461" operator="containsText" text="On track with minor barriers to completion">
      <formula>NOT(ISERROR(SEARCH("On track with minor barriers to completion",I5)))</formula>
    </cfRule>
    <cfRule type="containsText" dxfId="573" priority="462" operator="containsText" text="Significant barriers to completion">
      <formula>NOT(ISERROR(SEARCH("Significant barriers to completion",I5)))</formula>
    </cfRule>
  </conditionalFormatting>
  <conditionalFormatting sqref="J5">
    <cfRule type="containsText" dxfId="572" priority="455" operator="containsText" text="Issues to overcome/expected to complete">
      <formula>NOT(ISERROR(SEARCH("Issues to overcome/expected to complete",J5)))</formula>
    </cfRule>
  </conditionalFormatting>
  <conditionalFormatting sqref="J5">
    <cfRule type="containsText" dxfId="571" priority="456" operator="containsText" text="Completed or fully on track">
      <formula>NOT(ISERROR(SEARCH("Completed or fully on track",J5)))</formula>
    </cfRule>
    <cfRule type="containsText" dxfId="570" priority="457" operator="containsText" text="On track with minor barriers to completion">
      <formula>NOT(ISERROR(SEARCH("On track with minor barriers to completion",J5)))</formula>
    </cfRule>
    <cfRule type="containsText" dxfId="569" priority="458" operator="containsText" text="Significant barriers to completion">
      <formula>NOT(ISERROR(SEARCH("Significant barriers to completion",J5)))</formula>
    </cfRule>
  </conditionalFormatting>
  <conditionalFormatting sqref="K5">
    <cfRule type="containsText" dxfId="568" priority="451" operator="containsText" text="Issues to overcome/expected to complete">
      <formula>NOT(ISERROR(SEARCH("Issues to overcome/expected to complete",K5)))</formula>
    </cfRule>
  </conditionalFormatting>
  <conditionalFormatting sqref="K5">
    <cfRule type="containsText" dxfId="567" priority="452" operator="containsText" text="Completed or fully on track">
      <formula>NOT(ISERROR(SEARCH("Completed or fully on track",K5)))</formula>
    </cfRule>
    <cfRule type="containsText" dxfId="566" priority="453" operator="containsText" text="On track with minor barriers to completion">
      <formula>NOT(ISERROR(SEARCH("On track with minor barriers to completion",K5)))</formula>
    </cfRule>
    <cfRule type="containsText" dxfId="565" priority="454" operator="containsText" text="Significant barriers to completion">
      <formula>NOT(ISERROR(SEARCH("Significant barriers to completion",K5)))</formula>
    </cfRule>
  </conditionalFormatting>
  <conditionalFormatting sqref="L5">
    <cfRule type="containsText" dxfId="564" priority="447" operator="containsText" text="Issues to overcome/expected to complete">
      <formula>NOT(ISERROR(SEARCH("Issues to overcome/expected to complete",L5)))</formula>
    </cfRule>
  </conditionalFormatting>
  <conditionalFormatting sqref="L5">
    <cfRule type="containsText" dxfId="563" priority="448" operator="containsText" text="Completed or fully on track">
      <formula>NOT(ISERROR(SEARCH("Completed or fully on track",L5)))</formula>
    </cfRule>
    <cfRule type="containsText" dxfId="562" priority="449" operator="containsText" text="On track with minor barriers to completion">
      <formula>NOT(ISERROR(SEARCH("On track with minor barriers to completion",L5)))</formula>
    </cfRule>
    <cfRule type="containsText" dxfId="561" priority="450" operator="containsText" text="Significant barriers to completion">
      <formula>NOT(ISERROR(SEARCH("Significant barriers to completion",L5)))</formula>
    </cfRule>
  </conditionalFormatting>
  <conditionalFormatting sqref="M5">
    <cfRule type="containsText" dxfId="560" priority="443" operator="containsText" text="Issues to overcome/expected to complete">
      <formula>NOT(ISERROR(SEARCH("Issues to overcome/expected to complete",M5)))</formula>
    </cfRule>
  </conditionalFormatting>
  <conditionalFormatting sqref="M5">
    <cfRule type="containsText" dxfId="559" priority="444" operator="containsText" text="Completed or fully on track">
      <formula>NOT(ISERROR(SEARCH("Completed or fully on track",M5)))</formula>
    </cfRule>
    <cfRule type="containsText" dxfId="558" priority="445" operator="containsText" text="On track with minor barriers to completion">
      <formula>NOT(ISERROR(SEARCH("On track with minor barriers to completion",M5)))</formula>
    </cfRule>
    <cfRule type="containsText" dxfId="557" priority="446" operator="containsText" text="Significant barriers to completion">
      <formula>NOT(ISERROR(SEARCH("Significant barriers to completion",M5)))</formula>
    </cfRule>
  </conditionalFormatting>
  <conditionalFormatting sqref="N5">
    <cfRule type="containsText" dxfId="556" priority="439" operator="containsText" text="Issues to overcome/expected to complete">
      <formula>NOT(ISERROR(SEARCH("Issues to overcome/expected to complete",N5)))</formula>
    </cfRule>
  </conditionalFormatting>
  <conditionalFormatting sqref="N5">
    <cfRule type="containsText" dxfId="555" priority="440" operator="containsText" text="Completed or fully on track">
      <formula>NOT(ISERROR(SEARCH("Completed or fully on track",N5)))</formula>
    </cfRule>
    <cfRule type="containsText" dxfId="554" priority="441" operator="containsText" text="On track with minor barriers to completion">
      <formula>NOT(ISERROR(SEARCH("On track with minor barriers to completion",N5)))</formula>
    </cfRule>
    <cfRule type="containsText" dxfId="553" priority="442" operator="containsText" text="Significant barriers to completion">
      <formula>NOT(ISERROR(SEARCH("Significant barriers to completion",N5)))</formula>
    </cfRule>
  </conditionalFormatting>
  <conditionalFormatting sqref="O5">
    <cfRule type="containsText" dxfId="552" priority="435" operator="containsText" text="Issues to overcome/expected to complete">
      <formula>NOT(ISERROR(SEARCH("Issues to overcome/expected to complete",O5)))</formula>
    </cfRule>
  </conditionalFormatting>
  <conditionalFormatting sqref="O5">
    <cfRule type="containsText" dxfId="551" priority="436" operator="containsText" text="Completed or fully on track">
      <formula>NOT(ISERROR(SEARCH("Completed or fully on track",O5)))</formula>
    </cfRule>
    <cfRule type="containsText" dxfId="550" priority="437" operator="containsText" text="On track with minor barriers to completion">
      <formula>NOT(ISERROR(SEARCH("On track with minor barriers to completion",O5)))</formula>
    </cfRule>
    <cfRule type="containsText" dxfId="549" priority="438" operator="containsText" text="Significant barriers to completion">
      <formula>NOT(ISERROR(SEARCH("Significant barriers to completion",O5)))</formula>
    </cfRule>
  </conditionalFormatting>
  <conditionalFormatting sqref="Q5">
    <cfRule type="containsText" dxfId="548" priority="431" operator="containsText" text="Issues to overcome/expected to complete">
      <formula>NOT(ISERROR(SEARCH("Issues to overcome/expected to complete",Q5)))</formula>
    </cfRule>
  </conditionalFormatting>
  <conditionalFormatting sqref="Q5">
    <cfRule type="containsText" dxfId="547" priority="432" operator="containsText" text="Completed or fully on track">
      <formula>NOT(ISERROR(SEARCH("Completed or fully on track",Q5)))</formula>
    </cfRule>
    <cfRule type="containsText" dxfId="546" priority="433" operator="containsText" text="On track with minor barriers to completion">
      <formula>NOT(ISERROR(SEARCH("On track with minor barriers to completion",Q5)))</formula>
    </cfRule>
    <cfRule type="containsText" dxfId="545" priority="434" operator="containsText" text="Significant barriers to completion">
      <formula>NOT(ISERROR(SEARCH("Significant barriers to completion",Q5)))</formula>
    </cfRule>
  </conditionalFormatting>
  <conditionalFormatting sqref="R5">
    <cfRule type="containsText" dxfId="544" priority="427" operator="containsText" text="Issues to overcome/expected to complete">
      <formula>NOT(ISERROR(SEARCH("Issues to overcome/expected to complete",R5)))</formula>
    </cfRule>
  </conditionalFormatting>
  <conditionalFormatting sqref="R5">
    <cfRule type="containsText" dxfId="543" priority="428" operator="containsText" text="Completed or fully on track">
      <formula>NOT(ISERROR(SEARCH("Completed or fully on track",R5)))</formula>
    </cfRule>
    <cfRule type="containsText" dxfId="542" priority="429" operator="containsText" text="On track with minor barriers to completion">
      <formula>NOT(ISERROR(SEARCH("On track with minor barriers to completion",R5)))</formula>
    </cfRule>
    <cfRule type="containsText" dxfId="541" priority="430" operator="containsText" text="Significant barriers to completion">
      <formula>NOT(ISERROR(SEARCH("Significant barriers to completion",R5)))</formula>
    </cfRule>
  </conditionalFormatting>
  <conditionalFormatting sqref="H23">
    <cfRule type="containsText" dxfId="540" priority="382" operator="containsText" text="Issues to overcome/expected to complete">
      <formula>NOT(ISERROR(SEARCH("Issues to overcome/expected to complete",H23)))</formula>
    </cfRule>
  </conditionalFormatting>
  <conditionalFormatting sqref="H23">
    <cfRule type="containsText" dxfId="539" priority="383" operator="containsText" text="Completed or fully on track">
      <formula>NOT(ISERROR(SEARCH("Completed or fully on track",H23)))</formula>
    </cfRule>
    <cfRule type="containsText" dxfId="538" priority="384" operator="containsText" text="On track with minor barriers to completion">
      <formula>NOT(ISERROR(SEARCH("On track with minor barriers to completion",H23)))</formula>
    </cfRule>
    <cfRule type="containsText" dxfId="537" priority="385" operator="containsText" text="Significant barriers to completion">
      <formula>NOT(ISERROR(SEARCH("Significant barriers to completion",H23)))</formula>
    </cfRule>
  </conditionalFormatting>
  <conditionalFormatting sqref="A23:R23">
    <cfRule type="containsText" dxfId="536" priority="424" operator="containsText" text="Completed or fully on track">
      <formula>NOT(ISERROR(SEARCH("Completed or fully on track",A23)))</formula>
    </cfRule>
    <cfRule type="containsText" dxfId="535" priority="425" operator="containsText" text="Issues to overcome/expected to complete">
      <formula>NOT(ISERROR(SEARCH("Issues to overcome/expected to complete",A23)))</formula>
    </cfRule>
    <cfRule type="containsText" dxfId="534" priority="426" operator="containsText" text="Significant barriers to completion">
      <formula>NOT(ISERROR(SEARCH("Significant barriers to completion",A23)))</formula>
    </cfRule>
  </conditionalFormatting>
  <conditionalFormatting sqref="C23">
    <cfRule type="containsText" dxfId="533" priority="421" operator="containsText" text="Completed or fully on track">
      <formula>NOT(ISERROR(SEARCH("Completed or fully on track",C23)))</formula>
    </cfRule>
    <cfRule type="containsText" dxfId="532" priority="422" operator="containsText" text="On track with minor barriers to completion">
      <formula>NOT(ISERROR(SEARCH("On track with minor barriers to completion",C23)))</formula>
    </cfRule>
    <cfRule type="containsText" dxfId="531" priority="423" operator="containsText" text="Significant barriers to completion">
      <formula>NOT(ISERROR(SEARCH("Significant barriers to completion",C23)))</formula>
    </cfRule>
  </conditionalFormatting>
  <conditionalFormatting sqref="C23">
    <cfRule type="containsText" dxfId="530" priority="418" operator="containsText" text="Completed or fully on track">
      <formula>NOT(ISERROR(SEARCH("Completed or fully on track",C23)))</formula>
    </cfRule>
    <cfRule type="containsText" dxfId="529" priority="419" operator="containsText" text="On track with minor barriers to completion">
      <formula>NOT(ISERROR(SEARCH("On track with minor barriers to completion",C23)))</formula>
    </cfRule>
    <cfRule type="containsText" dxfId="528" priority="420" operator="containsText" text="Significant barriers to completion">
      <formula>NOT(ISERROR(SEARCH("Significant barriers to completion",C23)))</formula>
    </cfRule>
  </conditionalFormatting>
  <conditionalFormatting sqref="C23">
    <cfRule type="containsText" dxfId="527" priority="417" operator="containsText" text="Issues to overcome/expected to complete">
      <formula>NOT(ISERROR(SEARCH("Issues to overcome/expected to complete",C23)))</formula>
    </cfRule>
  </conditionalFormatting>
  <conditionalFormatting sqref="D23">
    <cfRule type="containsText" dxfId="526" priority="414" operator="containsText" text="Completed or fully on track">
      <formula>NOT(ISERROR(SEARCH("Completed or fully on track",D23)))</formula>
    </cfRule>
    <cfRule type="containsText" dxfId="525" priority="415" operator="containsText" text="On track with minor barriers to completion">
      <formula>NOT(ISERROR(SEARCH("On track with minor barriers to completion",D23)))</formula>
    </cfRule>
    <cfRule type="containsText" dxfId="524" priority="416" operator="containsText" text="Significant barriers to completion">
      <formula>NOT(ISERROR(SEARCH("Significant barriers to completion",D23)))</formula>
    </cfRule>
  </conditionalFormatting>
  <conditionalFormatting sqref="D23">
    <cfRule type="containsText" dxfId="523" priority="411" operator="containsText" text="Completed or fully on track">
      <formula>NOT(ISERROR(SEARCH("Completed or fully on track",D23)))</formula>
    </cfRule>
    <cfRule type="containsText" dxfId="522" priority="412" operator="containsText" text="On track with minor barriers to completion">
      <formula>NOT(ISERROR(SEARCH("On track with minor barriers to completion",D23)))</formula>
    </cfRule>
    <cfRule type="containsText" dxfId="521" priority="413" operator="containsText" text="Significant barriers to completion">
      <formula>NOT(ISERROR(SEARCH("Significant barriers to completion",D23)))</formula>
    </cfRule>
  </conditionalFormatting>
  <conditionalFormatting sqref="D23">
    <cfRule type="containsText" dxfId="520" priority="410" operator="containsText" text="Issues to overcome/expected to complete">
      <formula>NOT(ISERROR(SEARCH("Issues to overcome/expected to complete",D23)))</formula>
    </cfRule>
  </conditionalFormatting>
  <conditionalFormatting sqref="E23">
    <cfRule type="containsText" dxfId="519" priority="407" operator="containsText" text="Completed or fully on track">
      <formula>NOT(ISERROR(SEARCH("Completed or fully on track",E23)))</formula>
    </cfRule>
    <cfRule type="containsText" dxfId="518" priority="408" operator="containsText" text="On track with minor barriers to completion">
      <formula>NOT(ISERROR(SEARCH("On track with minor barriers to completion",E23)))</formula>
    </cfRule>
    <cfRule type="containsText" dxfId="517" priority="409" operator="containsText" text="Significant barriers to completion">
      <formula>NOT(ISERROR(SEARCH("Significant barriers to completion",E23)))</formula>
    </cfRule>
  </conditionalFormatting>
  <conditionalFormatting sqref="E23">
    <cfRule type="containsText" dxfId="516" priority="404" operator="containsText" text="Completed or fully on track">
      <formula>NOT(ISERROR(SEARCH("Completed or fully on track",E23)))</formula>
    </cfRule>
    <cfRule type="containsText" dxfId="515" priority="405" operator="containsText" text="On track with minor barriers to completion">
      <formula>NOT(ISERROR(SEARCH("On track with minor barriers to completion",E23)))</formula>
    </cfRule>
    <cfRule type="containsText" dxfId="514" priority="406" operator="containsText" text="Significant barriers to completion">
      <formula>NOT(ISERROR(SEARCH("Significant barriers to completion",E23)))</formula>
    </cfRule>
  </conditionalFormatting>
  <conditionalFormatting sqref="E23">
    <cfRule type="containsText" dxfId="513" priority="403" operator="containsText" text="Issues to overcome/expected to complete">
      <formula>NOT(ISERROR(SEARCH("Issues to overcome/expected to complete",E23)))</formula>
    </cfRule>
  </conditionalFormatting>
  <conditionalFormatting sqref="F23">
    <cfRule type="containsText" dxfId="512" priority="400" operator="containsText" text="Completed or fully on track">
      <formula>NOT(ISERROR(SEARCH("Completed or fully on track",F23)))</formula>
    </cfRule>
    <cfRule type="containsText" dxfId="511" priority="401" operator="containsText" text="On track with minor barriers to completion">
      <formula>NOT(ISERROR(SEARCH("On track with minor barriers to completion",F23)))</formula>
    </cfRule>
    <cfRule type="containsText" dxfId="510" priority="402" operator="containsText" text="Significant barriers to completion">
      <formula>NOT(ISERROR(SEARCH("Significant barriers to completion",F23)))</formula>
    </cfRule>
  </conditionalFormatting>
  <conditionalFormatting sqref="F23">
    <cfRule type="containsText" dxfId="509" priority="397" operator="containsText" text="Completed or fully on track">
      <formula>NOT(ISERROR(SEARCH("Completed or fully on track",F23)))</formula>
    </cfRule>
    <cfRule type="containsText" dxfId="508" priority="398" operator="containsText" text="On track with minor barriers to completion">
      <formula>NOT(ISERROR(SEARCH("On track with minor barriers to completion",F23)))</formula>
    </cfRule>
    <cfRule type="containsText" dxfId="507" priority="399" operator="containsText" text="Significant barriers to completion">
      <formula>NOT(ISERROR(SEARCH("Significant barriers to completion",F23)))</formula>
    </cfRule>
  </conditionalFormatting>
  <conditionalFormatting sqref="F23">
    <cfRule type="containsText" dxfId="506" priority="396" operator="containsText" text="Issues to overcome/expected to complete">
      <formula>NOT(ISERROR(SEARCH("Issues to overcome/expected to complete",F23)))</formula>
    </cfRule>
  </conditionalFormatting>
  <conditionalFormatting sqref="G23">
    <cfRule type="containsText" dxfId="505" priority="393" operator="containsText" text="Completed or fully on track">
      <formula>NOT(ISERROR(SEARCH("Completed or fully on track",G23)))</formula>
    </cfRule>
    <cfRule type="containsText" dxfId="504" priority="394" operator="containsText" text="On track with minor barriers to completion">
      <formula>NOT(ISERROR(SEARCH("On track with minor barriers to completion",G23)))</formula>
    </cfRule>
    <cfRule type="containsText" dxfId="503" priority="395" operator="containsText" text="Significant barriers to completion">
      <formula>NOT(ISERROR(SEARCH("Significant barriers to completion",G23)))</formula>
    </cfRule>
  </conditionalFormatting>
  <conditionalFormatting sqref="G23">
    <cfRule type="containsText" dxfId="502" priority="390" operator="containsText" text="Completed or fully on track">
      <formula>NOT(ISERROR(SEARCH("Completed or fully on track",G23)))</formula>
    </cfRule>
    <cfRule type="containsText" dxfId="501" priority="391" operator="containsText" text="On track with minor barriers to completion">
      <formula>NOT(ISERROR(SEARCH("On track with minor barriers to completion",G23)))</formula>
    </cfRule>
    <cfRule type="containsText" dxfId="500" priority="392" operator="containsText" text="Significant barriers to completion">
      <formula>NOT(ISERROR(SEARCH("Significant barriers to completion",G23)))</formula>
    </cfRule>
  </conditionalFormatting>
  <conditionalFormatting sqref="G23">
    <cfRule type="containsText" dxfId="499" priority="389" operator="containsText" text="Issues to overcome/expected to complete">
      <formula>NOT(ISERROR(SEARCH("Issues to overcome/expected to complete",G23)))</formula>
    </cfRule>
  </conditionalFormatting>
  <conditionalFormatting sqref="H23">
    <cfRule type="containsText" dxfId="498" priority="386" operator="containsText" text="Completed or fully on track">
      <formula>NOT(ISERROR(SEARCH("Completed or fully on track",H23)))</formula>
    </cfRule>
    <cfRule type="containsText" dxfId="497" priority="387" operator="containsText" text="On track with minor barriers to completion">
      <formula>NOT(ISERROR(SEARCH("On track with minor barriers to completion",H23)))</formula>
    </cfRule>
    <cfRule type="containsText" dxfId="496" priority="388" operator="containsText" text="Significant barriers to completion">
      <formula>NOT(ISERROR(SEARCH("Significant barriers to completion",H23)))</formula>
    </cfRule>
  </conditionalFormatting>
  <conditionalFormatting sqref="I23">
    <cfRule type="containsText" dxfId="495" priority="379" operator="containsText" text="Completed or fully on track">
      <formula>NOT(ISERROR(SEARCH("Completed or fully on track",I23)))</formula>
    </cfRule>
    <cfRule type="containsText" dxfId="494" priority="380" operator="containsText" text="On track with minor barriers to completion">
      <formula>NOT(ISERROR(SEARCH("On track with minor barriers to completion",I23)))</formula>
    </cfRule>
    <cfRule type="containsText" dxfId="493" priority="381" operator="containsText" text="Significant barriers to completion">
      <formula>NOT(ISERROR(SEARCH("Significant barriers to completion",I23)))</formula>
    </cfRule>
  </conditionalFormatting>
  <conditionalFormatting sqref="I23">
    <cfRule type="containsText" dxfId="492" priority="376" operator="containsText" text="Completed or fully on track">
      <formula>NOT(ISERROR(SEARCH("Completed or fully on track",I23)))</formula>
    </cfRule>
    <cfRule type="containsText" dxfId="491" priority="377" operator="containsText" text="On track with minor barriers to completion">
      <formula>NOT(ISERROR(SEARCH("On track with minor barriers to completion",I23)))</formula>
    </cfRule>
    <cfRule type="containsText" dxfId="490" priority="378" operator="containsText" text="Significant barriers to completion">
      <formula>NOT(ISERROR(SEARCH("Significant barriers to completion",I23)))</formula>
    </cfRule>
  </conditionalFormatting>
  <conditionalFormatting sqref="I23">
    <cfRule type="containsText" dxfId="489" priority="375" operator="containsText" text="Issues to overcome/expected to complete">
      <formula>NOT(ISERROR(SEARCH("Issues to overcome/expected to complete",I23)))</formula>
    </cfRule>
  </conditionalFormatting>
  <conditionalFormatting sqref="J23">
    <cfRule type="containsText" dxfId="488" priority="372" operator="containsText" text="Completed or fully on track">
      <formula>NOT(ISERROR(SEARCH("Completed or fully on track",J23)))</formula>
    </cfRule>
    <cfRule type="containsText" dxfId="487" priority="373" operator="containsText" text="On track with minor barriers to completion">
      <formula>NOT(ISERROR(SEARCH("On track with minor barriers to completion",J23)))</formula>
    </cfRule>
    <cfRule type="containsText" dxfId="486" priority="374" operator="containsText" text="Significant barriers to completion">
      <formula>NOT(ISERROR(SEARCH("Significant barriers to completion",J23)))</formula>
    </cfRule>
  </conditionalFormatting>
  <conditionalFormatting sqref="J23">
    <cfRule type="containsText" dxfId="485" priority="369" operator="containsText" text="Completed or fully on track">
      <formula>NOT(ISERROR(SEARCH("Completed or fully on track",J23)))</formula>
    </cfRule>
    <cfRule type="containsText" dxfId="484" priority="370" operator="containsText" text="On track with minor barriers to completion">
      <formula>NOT(ISERROR(SEARCH("On track with minor barriers to completion",J23)))</formula>
    </cfRule>
    <cfRule type="containsText" dxfId="483" priority="371" operator="containsText" text="Significant barriers to completion">
      <formula>NOT(ISERROR(SEARCH("Significant barriers to completion",J23)))</formula>
    </cfRule>
  </conditionalFormatting>
  <conditionalFormatting sqref="J23">
    <cfRule type="containsText" dxfId="482" priority="368" operator="containsText" text="Issues to overcome/expected to complete">
      <formula>NOT(ISERROR(SEARCH("Issues to overcome/expected to complete",J23)))</formula>
    </cfRule>
  </conditionalFormatting>
  <conditionalFormatting sqref="K23">
    <cfRule type="containsText" dxfId="481" priority="365" operator="containsText" text="Completed or fully on track">
      <formula>NOT(ISERROR(SEARCH("Completed or fully on track",K23)))</formula>
    </cfRule>
    <cfRule type="containsText" dxfId="480" priority="366" operator="containsText" text="On track with minor barriers to completion">
      <formula>NOT(ISERROR(SEARCH("On track with minor barriers to completion",K23)))</formula>
    </cfRule>
    <cfRule type="containsText" dxfId="479" priority="367" operator="containsText" text="Significant barriers to completion">
      <formula>NOT(ISERROR(SEARCH("Significant barriers to completion",K23)))</formula>
    </cfRule>
  </conditionalFormatting>
  <conditionalFormatting sqref="K23">
    <cfRule type="containsText" dxfId="478" priority="362" operator="containsText" text="Completed or fully on track">
      <formula>NOT(ISERROR(SEARCH("Completed or fully on track",K23)))</formula>
    </cfRule>
    <cfRule type="containsText" dxfId="477" priority="363" operator="containsText" text="On track with minor barriers to completion">
      <formula>NOT(ISERROR(SEARCH("On track with minor barriers to completion",K23)))</formula>
    </cfRule>
    <cfRule type="containsText" dxfId="476" priority="364" operator="containsText" text="Significant barriers to completion">
      <formula>NOT(ISERROR(SEARCH("Significant barriers to completion",K23)))</formula>
    </cfRule>
  </conditionalFormatting>
  <conditionalFormatting sqref="K23">
    <cfRule type="containsText" dxfId="475" priority="361" operator="containsText" text="Issues to overcome/expected to complete">
      <formula>NOT(ISERROR(SEARCH("Issues to overcome/expected to complete",K23)))</formula>
    </cfRule>
  </conditionalFormatting>
  <conditionalFormatting sqref="L23">
    <cfRule type="containsText" dxfId="474" priority="358" operator="containsText" text="Completed or fully on track">
      <formula>NOT(ISERROR(SEARCH("Completed or fully on track",L23)))</formula>
    </cfRule>
    <cfRule type="containsText" dxfId="473" priority="359" operator="containsText" text="On track with minor barriers to completion">
      <formula>NOT(ISERROR(SEARCH("On track with minor barriers to completion",L23)))</formula>
    </cfRule>
    <cfRule type="containsText" dxfId="472" priority="360" operator="containsText" text="Significant barriers to completion">
      <formula>NOT(ISERROR(SEARCH("Significant barriers to completion",L23)))</formula>
    </cfRule>
  </conditionalFormatting>
  <conditionalFormatting sqref="L23">
    <cfRule type="containsText" dxfId="471" priority="355" operator="containsText" text="Completed or fully on track">
      <formula>NOT(ISERROR(SEARCH("Completed or fully on track",L23)))</formula>
    </cfRule>
    <cfRule type="containsText" dxfId="470" priority="356" operator="containsText" text="On track with minor barriers to completion">
      <formula>NOT(ISERROR(SEARCH("On track with minor barriers to completion",L23)))</formula>
    </cfRule>
    <cfRule type="containsText" dxfId="469" priority="357" operator="containsText" text="Significant barriers to completion">
      <formula>NOT(ISERROR(SEARCH("Significant barriers to completion",L23)))</formula>
    </cfRule>
  </conditionalFormatting>
  <conditionalFormatting sqref="L23">
    <cfRule type="containsText" dxfId="468" priority="354" operator="containsText" text="Issues to overcome/expected to complete">
      <formula>NOT(ISERROR(SEARCH("Issues to overcome/expected to complete",L23)))</formula>
    </cfRule>
  </conditionalFormatting>
  <conditionalFormatting sqref="M23">
    <cfRule type="containsText" dxfId="467" priority="351" operator="containsText" text="Completed or fully on track">
      <formula>NOT(ISERROR(SEARCH("Completed or fully on track",M23)))</formula>
    </cfRule>
    <cfRule type="containsText" dxfId="466" priority="352" operator="containsText" text="On track with minor barriers to completion">
      <formula>NOT(ISERROR(SEARCH("On track with minor barriers to completion",M23)))</formula>
    </cfRule>
    <cfRule type="containsText" dxfId="465" priority="353" operator="containsText" text="Significant barriers to completion">
      <formula>NOT(ISERROR(SEARCH("Significant barriers to completion",M23)))</formula>
    </cfRule>
  </conditionalFormatting>
  <conditionalFormatting sqref="M23">
    <cfRule type="containsText" dxfId="464" priority="348" operator="containsText" text="Completed or fully on track">
      <formula>NOT(ISERROR(SEARCH("Completed or fully on track",M23)))</formula>
    </cfRule>
    <cfRule type="containsText" dxfId="463" priority="349" operator="containsText" text="On track with minor barriers to completion">
      <formula>NOT(ISERROR(SEARCH("On track with minor barriers to completion",M23)))</formula>
    </cfRule>
    <cfRule type="containsText" dxfId="462" priority="350" operator="containsText" text="Significant barriers to completion">
      <formula>NOT(ISERROR(SEARCH("Significant barriers to completion",M23)))</formula>
    </cfRule>
  </conditionalFormatting>
  <conditionalFormatting sqref="M23">
    <cfRule type="containsText" dxfId="461" priority="347" operator="containsText" text="Issues to overcome/expected to complete">
      <formula>NOT(ISERROR(SEARCH("Issues to overcome/expected to complete",M23)))</formula>
    </cfRule>
  </conditionalFormatting>
  <conditionalFormatting sqref="N23">
    <cfRule type="containsText" dxfId="460" priority="344" operator="containsText" text="Completed or fully on track">
      <formula>NOT(ISERROR(SEARCH("Completed or fully on track",N23)))</formula>
    </cfRule>
    <cfRule type="containsText" dxfId="459" priority="345" operator="containsText" text="On track with minor barriers to completion">
      <formula>NOT(ISERROR(SEARCH("On track with minor barriers to completion",N23)))</formula>
    </cfRule>
    <cfRule type="containsText" dxfId="458" priority="346" operator="containsText" text="Significant barriers to completion">
      <formula>NOT(ISERROR(SEARCH("Significant barriers to completion",N23)))</formula>
    </cfRule>
  </conditionalFormatting>
  <conditionalFormatting sqref="N23">
    <cfRule type="containsText" dxfId="457" priority="341" operator="containsText" text="Completed or fully on track">
      <formula>NOT(ISERROR(SEARCH("Completed or fully on track",N23)))</formula>
    </cfRule>
    <cfRule type="containsText" dxfId="456" priority="342" operator="containsText" text="On track with minor barriers to completion">
      <formula>NOT(ISERROR(SEARCH("On track with minor barriers to completion",N23)))</formula>
    </cfRule>
    <cfRule type="containsText" dxfId="455" priority="343" operator="containsText" text="Significant barriers to completion">
      <formula>NOT(ISERROR(SEARCH("Significant barriers to completion",N23)))</formula>
    </cfRule>
  </conditionalFormatting>
  <conditionalFormatting sqref="N23">
    <cfRule type="containsText" dxfId="454" priority="340" operator="containsText" text="Issues to overcome/expected to complete">
      <formula>NOT(ISERROR(SEARCH("Issues to overcome/expected to complete",N23)))</formula>
    </cfRule>
  </conditionalFormatting>
  <conditionalFormatting sqref="O23">
    <cfRule type="containsText" dxfId="453" priority="337" operator="containsText" text="Completed or fully on track">
      <formula>NOT(ISERROR(SEARCH("Completed or fully on track",O23)))</formula>
    </cfRule>
    <cfRule type="containsText" dxfId="452" priority="338" operator="containsText" text="On track with minor barriers to completion">
      <formula>NOT(ISERROR(SEARCH("On track with minor barriers to completion",O23)))</formula>
    </cfRule>
    <cfRule type="containsText" dxfId="451" priority="339" operator="containsText" text="Significant barriers to completion">
      <formula>NOT(ISERROR(SEARCH("Significant barriers to completion",O23)))</formula>
    </cfRule>
  </conditionalFormatting>
  <conditionalFormatting sqref="O23">
    <cfRule type="containsText" dxfId="450" priority="334" operator="containsText" text="Completed or fully on track">
      <formula>NOT(ISERROR(SEARCH("Completed or fully on track",O23)))</formula>
    </cfRule>
    <cfRule type="containsText" dxfId="449" priority="335" operator="containsText" text="On track with minor barriers to completion">
      <formula>NOT(ISERROR(SEARCH("On track with minor barriers to completion",O23)))</formula>
    </cfRule>
    <cfRule type="containsText" dxfId="448" priority="336" operator="containsText" text="Significant barriers to completion">
      <formula>NOT(ISERROR(SEARCH("Significant barriers to completion",O23)))</formula>
    </cfRule>
  </conditionalFormatting>
  <conditionalFormatting sqref="O23">
    <cfRule type="containsText" dxfId="447" priority="333" operator="containsText" text="Issues to overcome/expected to complete">
      <formula>NOT(ISERROR(SEARCH("Issues to overcome/expected to complete",O23)))</formula>
    </cfRule>
  </conditionalFormatting>
  <conditionalFormatting sqref="Q23">
    <cfRule type="containsText" dxfId="446" priority="330" operator="containsText" text="Completed or fully on track">
      <formula>NOT(ISERROR(SEARCH("Completed or fully on track",Q23)))</formula>
    </cfRule>
    <cfRule type="containsText" dxfId="445" priority="331" operator="containsText" text="On track with minor barriers to completion">
      <formula>NOT(ISERROR(SEARCH("On track with minor barriers to completion",Q23)))</formula>
    </cfRule>
    <cfRule type="containsText" dxfId="444" priority="332" operator="containsText" text="Significant barriers to completion">
      <formula>NOT(ISERROR(SEARCH("Significant barriers to completion",Q23)))</formula>
    </cfRule>
  </conditionalFormatting>
  <conditionalFormatting sqref="Q23">
    <cfRule type="containsText" dxfId="443" priority="327" operator="containsText" text="Completed or fully on track">
      <formula>NOT(ISERROR(SEARCH("Completed or fully on track",Q23)))</formula>
    </cfRule>
    <cfRule type="containsText" dxfId="442" priority="328" operator="containsText" text="On track with minor barriers to completion">
      <formula>NOT(ISERROR(SEARCH("On track with minor barriers to completion",Q23)))</formula>
    </cfRule>
    <cfRule type="containsText" dxfId="441" priority="329" operator="containsText" text="Significant barriers to completion">
      <formula>NOT(ISERROR(SEARCH("Significant barriers to completion",Q23)))</formula>
    </cfRule>
  </conditionalFormatting>
  <conditionalFormatting sqref="Q23">
    <cfRule type="containsText" dxfId="440" priority="326" operator="containsText" text="Issues to overcome/expected to complete">
      <formula>NOT(ISERROR(SEARCH("Issues to overcome/expected to complete",Q23)))</formula>
    </cfRule>
  </conditionalFormatting>
  <conditionalFormatting sqref="R23">
    <cfRule type="containsText" dxfId="439" priority="323" operator="containsText" text="Completed or fully on track">
      <formula>NOT(ISERROR(SEARCH("Completed or fully on track",R23)))</formula>
    </cfRule>
    <cfRule type="containsText" dxfId="438" priority="324" operator="containsText" text="On track with minor barriers to completion">
      <formula>NOT(ISERROR(SEARCH("On track with minor barriers to completion",R23)))</formula>
    </cfRule>
    <cfRule type="containsText" dxfId="437" priority="325" operator="containsText" text="Significant barriers to completion">
      <formula>NOT(ISERROR(SEARCH("Significant barriers to completion",R23)))</formula>
    </cfRule>
  </conditionalFormatting>
  <conditionalFormatting sqref="R23">
    <cfRule type="containsText" dxfId="436" priority="320" operator="containsText" text="Completed or fully on track">
      <formula>NOT(ISERROR(SEARCH("Completed or fully on track",R23)))</formula>
    </cfRule>
    <cfRule type="containsText" dxfId="435" priority="321" operator="containsText" text="On track with minor barriers to completion">
      <formula>NOT(ISERROR(SEARCH("On track with minor barriers to completion",R23)))</formula>
    </cfRule>
    <cfRule type="containsText" dxfId="434" priority="322" operator="containsText" text="Significant barriers to completion">
      <formula>NOT(ISERROR(SEARCH("Significant barriers to completion",R23)))</formula>
    </cfRule>
  </conditionalFormatting>
  <conditionalFormatting sqref="R23">
    <cfRule type="containsText" dxfId="433" priority="319" operator="containsText" text="Issues to overcome/expected to complete">
      <formula>NOT(ISERROR(SEARCH("Issues to overcome/expected to complete",R23)))</formula>
    </cfRule>
  </conditionalFormatting>
  <conditionalFormatting sqref="A22:R22">
    <cfRule type="containsText" dxfId="432" priority="316" operator="containsText" text="Completed or fully on track">
      <formula>NOT(ISERROR(SEARCH("Completed or fully on track",A22)))</formula>
    </cfRule>
    <cfRule type="containsText" dxfId="431" priority="317" operator="containsText" text="Issues to overcome/expected to complete">
      <formula>NOT(ISERROR(SEARCH("Issues to overcome/expected to complete",A22)))</formula>
    </cfRule>
    <cfRule type="containsText" dxfId="430" priority="318" operator="containsText" text="Significant barriers to completion">
      <formula>NOT(ISERROR(SEARCH("Significant barriers to completion",A22)))</formula>
    </cfRule>
  </conditionalFormatting>
  <conditionalFormatting sqref="R4">
    <cfRule type="containsText" dxfId="429" priority="208" operator="containsText" text="Issues to overcome/expected to complete">
      <formula>NOT(ISERROR(SEARCH("Issues to overcome/expected to complete",R4)))</formula>
    </cfRule>
  </conditionalFormatting>
  <conditionalFormatting sqref="R4">
    <cfRule type="containsText" dxfId="428" priority="209" operator="containsText" text="Completed or fully on track">
      <formula>NOT(ISERROR(SEARCH("Completed or fully on track",R4)))</formula>
    </cfRule>
    <cfRule type="containsText" dxfId="427" priority="210" operator="containsText" text="On track with minor barriers to completion">
      <formula>NOT(ISERROR(SEARCH("On track with minor barriers to completion",R4)))</formula>
    </cfRule>
    <cfRule type="containsText" dxfId="426" priority="211" operator="containsText" text="Significant barriers to completion">
      <formula>NOT(ISERROR(SEARCH("Significant barriers to completion",R4)))</formula>
    </cfRule>
  </conditionalFormatting>
  <conditionalFormatting sqref="D4">
    <cfRule type="containsText" dxfId="425" priority="303" operator="containsText" text="Completed or fully on track">
      <formula>NOT(ISERROR(SEARCH("Completed or fully on track",D4)))</formula>
    </cfRule>
    <cfRule type="containsText" dxfId="424" priority="304" operator="containsText" text="On track with minor barriers to completion">
      <formula>NOT(ISERROR(SEARCH("On track with minor barriers to completion",D4)))</formula>
    </cfRule>
    <cfRule type="containsText" dxfId="423" priority="305" operator="containsText" text="Significant barriers to completion">
      <formula>NOT(ISERROR(SEARCH("Significant barriers to completion",D4)))</formula>
    </cfRule>
  </conditionalFormatting>
  <conditionalFormatting sqref="D4">
    <cfRule type="containsText" dxfId="422" priority="300" operator="containsText" text="Completed or fully on track">
      <formula>NOT(ISERROR(SEARCH("Completed or fully on track",D4)))</formula>
    </cfRule>
    <cfRule type="containsText" dxfId="421" priority="301" operator="containsText" text="On track with minor barriers to completion">
      <formula>NOT(ISERROR(SEARCH("On track with minor barriers to completion",D4)))</formula>
    </cfRule>
    <cfRule type="containsText" dxfId="420" priority="302" operator="containsText" text="Significant barriers to completion">
      <formula>NOT(ISERROR(SEARCH("Significant barriers to completion",D4)))</formula>
    </cfRule>
  </conditionalFormatting>
  <conditionalFormatting sqref="D4">
    <cfRule type="containsText" dxfId="419" priority="299" operator="containsText" text="Issues to overcome/expected to complete">
      <formula>NOT(ISERROR(SEARCH("Issues to overcome/expected to complete",D4)))</formula>
    </cfRule>
  </conditionalFormatting>
  <conditionalFormatting sqref="B4:R4">
    <cfRule type="containsText" dxfId="418" priority="313" operator="containsText" text="Completed or fully on track">
      <formula>NOT(ISERROR(SEARCH("Completed or fully on track",B4)))</formula>
    </cfRule>
    <cfRule type="containsText" dxfId="417" priority="314" operator="containsText" text="Issues to overcome/expected to complete">
      <formula>NOT(ISERROR(SEARCH("Issues to overcome/expected to complete",B4)))</formula>
    </cfRule>
    <cfRule type="containsText" dxfId="416" priority="315" operator="containsText" text="Significant barriers to completion">
      <formula>NOT(ISERROR(SEARCH("Significant barriers to completion",B4)))</formula>
    </cfRule>
  </conditionalFormatting>
  <conditionalFormatting sqref="C4">
    <cfRule type="containsText" dxfId="415" priority="310" operator="containsText" text="Completed or fully on track">
      <formula>NOT(ISERROR(SEARCH("Completed or fully on track",C4)))</formula>
    </cfRule>
    <cfRule type="containsText" dxfId="414" priority="311" operator="containsText" text="On track with minor barriers to completion">
      <formula>NOT(ISERROR(SEARCH("On track with minor barriers to completion",C4)))</formula>
    </cfRule>
    <cfRule type="containsText" dxfId="413" priority="312" operator="containsText" text="Significant barriers to completion">
      <formula>NOT(ISERROR(SEARCH("Significant barriers to completion",C4)))</formula>
    </cfRule>
  </conditionalFormatting>
  <conditionalFormatting sqref="C4">
    <cfRule type="containsText" dxfId="412" priority="307" operator="containsText" text="Completed or fully on track">
      <formula>NOT(ISERROR(SEARCH("Completed or fully on track",C4)))</formula>
    </cfRule>
    <cfRule type="containsText" dxfId="411" priority="308" operator="containsText" text="On track with minor barriers to completion">
      <formula>NOT(ISERROR(SEARCH("On track with minor barriers to completion",C4)))</formula>
    </cfRule>
    <cfRule type="containsText" dxfId="410" priority="309" operator="containsText" text="Significant barriers to completion">
      <formula>NOT(ISERROR(SEARCH("Significant barriers to completion",C4)))</formula>
    </cfRule>
  </conditionalFormatting>
  <conditionalFormatting sqref="C4">
    <cfRule type="containsText" dxfId="409" priority="306" operator="containsText" text="Issues to overcome/expected to complete">
      <formula>NOT(ISERROR(SEARCH("Issues to overcome/expected to complete",C4)))</formula>
    </cfRule>
  </conditionalFormatting>
  <conditionalFormatting sqref="E4">
    <cfRule type="containsText" dxfId="408" priority="296" operator="containsText" text="Completed or fully on track">
      <formula>NOT(ISERROR(SEARCH("Completed or fully on track",E4)))</formula>
    </cfRule>
    <cfRule type="containsText" dxfId="407" priority="297" operator="containsText" text="On track with minor barriers to completion">
      <formula>NOT(ISERROR(SEARCH("On track with minor barriers to completion",E4)))</formula>
    </cfRule>
    <cfRule type="containsText" dxfId="406" priority="298" operator="containsText" text="Significant barriers to completion">
      <formula>NOT(ISERROR(SEARCH("Significant barriers to completion",E4)))</formula>
    </cfRule>
  </conditionalFormatting>
  <conditionalFormatting sqref="E4">
    <cfRule type="containsText" dxfId="405" priority="293" operator="containsText" text="Completed or fully on track">
      <formula>NOT(ISERROR(SEARCH("Completed or fully on track",E4)))</formula>
    </cfRule>
    <cfRule type="containsText" dxfId="404" priority="294" operator="containsText" text="On track with minor barriers to completion">
      <formula>NOT(ISERROR(SEARCH("On track with minor barriers to completion",E4)))</formula>
    </cfRule>
    <cfRule type="containsText" dxfId="403" priority="295" operator="containsText" text="Significant barriers to completion">
      <formula>NOT(ISERROR(SEARCH("Significant barriers to completion",E4)))</formula>
    </cfRule>
  </conditionalFormatting>
  <conditionalFormatting sqref="E4">
    <cfRule type="containsText" dxfId="402" priority="292" operator="containsText" text="Issues to overcome/expected to complete">
      <formula>NOT(ISERROR(SEARCH("Issues to overcome/expected to complete",E4)))</formula>
    </cfRule>
  </conditionalFormatting>
  <conditionalFormatting sqref="F4">
    <cfRule type="containsText" dxfId="401" priority="289" operator="containsText" text="Completed or fully on track">
      <formula>NOT(ISERROR(SEARCH("Completed or fully on track",F4)))</formula>
    </cfRule>
    <cfRule type="containsText" dxfId="400" priority="290" operator="containsText" text="On track with minor barriers to completion">
      <formula>NOT(ISERROR(SEARCH("On track with minor barriers to completion",F4)))</formula>
    </cfRule>
    <cfRule type="containsText" dxfId="399" priority="291" operator="containsText" text="Significant barriers to completion">
      <formula>NOT(ISERROR(SEARCH("Significant barriers to completion",F4)))</formula>
    </cfRule>
  </conditionalFormatting>
  <conditionalFormatting sqref="F4">
    <cfRule type="containsText" dxfId="398" priority="286" operator="containsText" text="Completed or fully on track">
      <formula>NOT(ISERROR(SEARCH("Completed or fully on track",F4)))</formula>
    </cfRule>
    <cfRule type="containsText" dxfId="397" priority="287" operator="containsText" text="On track with minor barriers to completion">
      <formula>NOT(ISERROR(SEARCH("On track with minor barriers to completion",F4)))</formula>
    </cfRule>
    <cfRule type="containsText" dxfId="396" priority="288" operator="containsText" text="Significant barriers to completion">
      <formula>NOT(ISERROR(SEARCH("Significant barriers to completion",F4)))</formula>
    </cfRule>
  </conditionalFormatting>
  <conditionalFormatting sqref="F4">
    <cfRule type="containsText" dxfId="395" priority="285" operator="containsText" text="Issues to overcome/expected to complete">
      <formula>NOT(ISERROR(SEARCH("Issues to overcome/expected to complete",F4)))</formula>
    </cfRule>
  </conditionalFormatting>
  <conditionalFormatting sqref="G4">
    <cfRule type="containsText" dxfId="394" priority="282" operator="containsText" text="Completed or fully on track">
      <formula>NOT(ISERROR(SEARCH("Completed or fully on track",G4)))</formula>
    </cfRule>
    <cfRule type="containsText" dxfId="393" priority="283" operator="containsText" text="On track with minor barriers to completion">
      <formula>NOT(ISERROR(SEARCH("On track with minor barriers to completion",G4)))</formula>
    </cfRule>
    <cfRule type="containsText" dxfId="392" priority="284" operator="containsText" text="Significant barriers to completion">
      <formula>NOT(ISERROR(SEARCH("Significant barriers to completion",G4)))</formula>
    </cfRule>
  </conditionalFormatting>
  <conditionalFormatting sqref="G4">
    <cfRule type="containsText" dxfId="391" priority="279" operator="containsText" text="Completed or fully on track">
      <formula>NOT(ISERROR(SEARCH("Completed or fully on track",G4)))</formula>
    </cfRule>
    <cfRule type="containsText" dxfId="390" priority="280" operator="containsText" text="On track with minor barriers to completion">
      <formula>NOT(ISERROR(SEARCH("On track with minor barriers to completion",G4)))</formula>
    </cfRule>
    <cfRule type="containsText" dxfId="389" priority="281" operator="containsText" text="Significant barriers to completion">
      <formula>NOT(ISERROR(SEARCH("Significant barriers to completion",G4)))</formula>
    </cfRule>
  </conditionalFormatting>
  <conditionalFormatting sqref="G4">
    <cfRule type="containsText" dxfId="388" priority="278" operator="containsText" text="Issues to overcome/expected to complete">
      <formula>NOT(ISERROR(SEARCH("Issues to overcome/expected to complete",G4)))</formula>
    </cfRule>
  </conditionalFormatting>
  <conditionalFormatting sqref="H4">
    <cfRule type="containsText" dxfId="387" priority="275" operator="containsText" text="Completed or fully on track">
      <formula>NOT(ISERROR(SEARCH("Completed or fully on track",H4)))</formula>
    </cfRule>
    <cfRule type="containsText" dxfId="386" priority="276" operator="containsText" text="On track with minor barriers to completion">
      <formula>NOT(ISERROR(SEARCH("On track with minor barriers to completion",H4)))</formula>
    </cfRule>
    <cfRule type="containsText" dxfId="385" priority="277" operator="containsText" text="Significant barriers to completion">
      <formula>NOT(ISERROR(SEARCH("Significant barriers to completion",H4)))</formula>
    </cfRule>
  </conditionalFormatting>
  <conditionalFormatting sqref="H4">
    <cfRule type="containsText" dxfId="384" priority="272" operator="containsText" text="Completed or fully on track">
      <formula>NOT(ISERROR(SEARCH("Completed or fully on track",H4)))</formula>
    </cfRule>
    <cfRule type="containsText" dxfId="383" priority="273" operator="containsText" text="On track with minor barriers to completion">
      <formula>NOT(ISERROR(SEARCH("On track with minor barriers to completion",H4)))</formula>
    </cfRule>
    <cfRule type="containsText" dxfId="382" priority="274" operator="containsText" text="Significant barriers to completion">
      <formula>NOT(ISERROR(SEARCH("Significant barriers to completion",H4)))</formula>
    </cfRule>
  </conditionalFormatting>
  <conditionalFormatting sqref="H4">
    <cfRule type="containsText" dxfId="381" priority="271" operator="containsText" text="Issues to overcome/expected to complete">
      <formula>NOT(ISERROR(SEARCH("Issues to overcome/expected to complete",H4)))</formula>
    </cfRule>
  </conditionalFormatting>
  <conditionalFormatting sqref="I4">
    <cfRule type="containsText" dxfId="380" priority="268" operator="containsText" text="Completed or fully on track">
      <formula>NOT(ISERROR(SEARCH("Completed or fully on track",I4)))</formula>
    </cfRule>
    <cfRule type="containsText" dxfId="379" priority="269" operator="containsText" text="On track with minor barriers to completion">
      <formula>NOT(ISERROR(SEARCH("On track with minor barriers to completion",I4)))</formula>
    </cfRule>
    <cfRule type="containsText" dxfId="378" priority="270" operator="containsText" text="Significant barriers to completion">
      <formula>NOT(ISERROR(SEARCH("Significant barriers to completion",I4)))</formula>
    </cfRule>
  </conditionalFormatting>
  <conditionalFormatting sqref="I4">
    <cfRule type="containsText" dxfId="377" priority="265" operator="containsText" text="Completed or fully on track">
      <formula>NOT(ISERROR(SEARCH("Completed or fully on track",I4)))</formula>
    </cfRule>
    <cfRule type="containsText" dxfId="376" priority="266" operator="containsText" text="On track with minor barriers to completion">
      <formula>NOT(ISERROR(SEARCH("On track with minor barriers to completion",I4)))</formula>
    </cfRule>
    <cfRule type="containsText" dxfId="375" priority="267" operator="containsText" text="Significant barriers to completion">
      <formula>NOT(ISERROR(SEARCH("Significant barriers to completion",I4)))</formula>
    </cfRule>
  </conditionalFormatting>
  <conditionalFormatting sqref="I4">
    <cfRule type="containsText" dxfId="374" priority="264" operator="containsText" text="Issues to overcome/expected to complete">
      <formula>NOT(ISERROR(SEARCH("Issues to overcome/expected to complete",I4)))</formula>
    </cfRule>
  </conditionalFormatting>
  <conditionalFormatting sqref="J4">
    <cfRule type="containsText" dxfId="373" priority="261" operator="containsText" text="Completed or fully on track">
      <formula>NOT(ISERROR(SEARCH("Completed or fully on track",J4)))</formula>
    </cfRule>
    <cfRule type="containsText" dxfId="372" priority="262" operator="containsText" text="On track with minor barriers to completion">
      <formula>NOT(ISERROR(SEARCH("On track with minor barriers to completion",J4)))</formula>
    </cfRule>
    <cfRule type="containsText" dxfId="371" priority="263" operator="containsText" text="Significant barriers to completion">
      <formula>NOT(ISERROR(SEARCH("Significant barriers to completion",J4)))</formula>
    </cfRule>
  </conditionalFormatting>
  <conditionalFormatting sqref="J4">
    <cfRule type="containsText" dxfId="370" priority="258" operator="containsText" text="Completed or fully on track">
      <formula>NOT(ISERROR(SEARCH("Completed or fully on track",J4)))</formula>
    </cfRule>
    <cfRule type="containsText" dxfId="369" priority="259" operator="containsText" text="On track with minor barriers to completion">
      <formula>NOT(ISERROR(SEARCH("On track with minor barriers to completion",J4)))</formula>
    </cfRule>
    <cfRule type="containsText" dxfId="368" priority="260" operator="containsText" text="Significant barriers to completion">
      <formula>NOT(ISERROR(SEARCH("Significant barriers to completion",J4)))</formula>
    </cfRule>
  </conditionalFormatting>
  <conditionalFormatting sqref="J4">
    <cfRule type="containsText" dxfId="367" priority="257" operator="containsText" text="Issues to overcome/expected to complete">
      <formula>NOT(ISERROR(SEARCH("Issues to overcome/expected to complete",J4)))</formula>
    </cfRule>
  </conditionalFormatting>
  <conditionalFormatting sqref="K4">
    <cfRule type="containsText" dxfId="366" priority="254" operator="containsText" text="Completed or fully on track">
      <formula>NOT(ISERROR(SEARCH("Completed or fully on track",K4)))</formula>
    </cfRule>
    <cfRule type="containsText" dxfId="365" priority="255" operator="containsText" text="On track with minor barriers to completion">
      <formula>NOT(ISERROR(SEARCH("On track with minor barriers to completion",K4)))</formula>
    </cfRule>
    <cfRule type="containsText" dxfId="364" priority="256" operator="containsText" text="Significant barriers to completion">
      <formula>NOT(ISERROR(SEARCH("Significant barriers to completion",K4)))</formula>
    </cfRule>
  </conditionalFormatting>
  <conditionalFormatting sqref="K4">
    <cfRule type="containsText" dxfId="363" priority="251" operator="containsText" text="Completed or fully on track">
      <formula>NOT(ISERROR(SEARCH("Completed or fully on track",K4)))</formula>
    </cfRule>
    <cfRule type="containsText" dxfId="362" priority="252" operator="containsText" text="On track with minor barriers to completion">
      <formula>NOT(ISERROR(SEARCH("On track with minor barriers to completion",K4)))</formula>
    </cfRule>
    <cfRule type="containsText" dxfId="361" priority="253" operator="containsText" text="Significant barriers to completion">
      <formula>NOT(ISERROR(SEARCH("Significant barriers to completion",K4)))</formula>
    </cfRule>
  </conditionalFormatting>
  <conditionalFormatting sqref="K4">
    <cfRule type="containsText" dxfId="360" priority="250" operator="containsText" text="Issues to overcome/expected to complete">
      <formula>NOT(ISERROR(SEARCH("Issues to overcome/expected to complete",K4)))</formula>
    </cfRule>
  </conditionalFormatting>
  <conditionalFormatting sqref="L4">
    <cfRule type="containsText" dxfId="359" priority="247" operator="containsText" text="Completed or fully on track">
      <formula>NOT(ISERROR(SEARCH("Completed or fully on track",L4)))</formula>
    </cfRule>
    <cfRule type="containsText" dxfId="358" priority="248" operator="containsText" text="On track with minor barriers to completion">
      <formula>NOT(ISERROR(SEARCH("On track with minor barriers to completion",L4)))</formula>
    </cfRule>
    <cfRule type="containsText" dxfId="357" priority="249" operator="containsText" text="Significant barriers to completion">
      <formula>NOT(ISERROR(SEARCH("Significant barriers to completion",L4)))</formula>
    </cfRule>
  </conditionalFormatting>
  <conditionalFormatting sqref="L4">
    <cfRule type="containsText" dxfId="356" priority="244" operator="containsText" text="Completed or fully on track">
      <formula>NOT(ISERROR(SEARCH("Completed or fully on track",L4)))</formula>
    </cfRule>
    <cfRule type="containsText" dxfId="355" priority="245" operator="containsText" text="On track with minor barriers to completion">
      <formula>NOT(ISERROR(SEARCH("On track with minor barriers to completion",L4)))</formula>
    </cfRule>
    <cfRule type="containsText" dxfId="354" priority="246" operator="containsText" text="Significant barriers to completion">
      <formula>NOT(ISERROR(SEARCH("Significant barriers to completion",L4)))</formula>
    </cfRule>
  </conditionalFormatting>
  <conditionalFormatting sqref="L4">
    <cfRule type="containsText" dxfId="353" priority="243" operator="containsText" text="Issues to overcome/expected to complete">
      <formula>NOT(ISERROR(SEARCH("Issues to overcome/expected to complete",L4)))</formula>
    </cfRule>
  </conditionalFormatting>
  <conditionalFormatting sqref="M4">
    <cfRule type="containsText" dxfId="352" priority="240" operator="containsText" text="Completed or fully on track">
      <formula>NOT(ISERROR(SEARCH("Completed or fully on track",M4)))</formula>
    </cfRule>
    <cfRule type="containsText" dxfId="351" priority="241" operator="containsText" text="On track with minor barriers to completion">
      <formula>NOT(ISERROR(SEARCH("On track with minor barriers to completion",M4)))</formula>
    </cfRule>
    <cfRule type="containsText" dxfId="350" priority="242" operator="containsText" text="Significant barriers to completion">
      <formula>NOT(ISERROR(SEARCH("Significant barriers to completion",M4)))</formula>
    </cfRule>
  </conditionalFormatting>
  <conditionalFormatting sqref="M4">
    <cfRule type="containsText" dxfId="349" priority="237" operator="containsText" text="Completed or fully on track">
      <formula>NOT(ISERROR(SEARCH("Completed or fully on track",M4)))</formula>
    </cfRule>
    <cfRule type="containsText" dxfId="348" priority="238" operator="containsText" text="On track with minor barriers to completion">
      <formula>NOT(ISERROR(SEARCH("On track with minor barriers to completion",M4)))</formula>
    </cfRule>
    <cfRule type="containsText" dxfId="347" priority="239" operator="containsText" text="Significant barriers to completion">
      <formula>NOT(ISERROR(SEARCH("Significant barriers to completion",M4)))</formula>
    </cfRule>
  </conditionalFormatting>
  <conditionalFormatting sqref="M4">
    <cfRule type="containsText" dxfId="346" priority="236" operator="containsText" text="Issues to overcome/expected to complete">
      <formula>NOT(ISERROR(SEARCH("Issues to overcome/expected to complete",M4)))</formula>
    </cfRule>
  </conditionalFormatting>
  <conditionalFormatting sqref="N4">
    <cfRule type="containsText" dxfId="345" priority="233" operator="containsText" text="Completed or fully on track">
      <formula>NOT(ISERROR(SEARCH("Completed or fully on track",N4)))</formula>
    </cfRule>
    <cfRule type="containsText" dxfId="344" priority="234" operator="containsText" text="On track with minor barriers to completion">
      <formula>NOT(ISERROR(SEARCH("On track with minor barriers to completion",N4)))</formula>
    </cfRule>
    <cfRule type="containsText" dxfId="343" priority="235" operator="containsText" text="Significant barriers to completion">
      <formula>NOT(ISERROR(SEARCH("Significant barriers to completion",N4)))</formula>
    </cfRule>
  </conditionalFormatting>
  <conditionalFormatting sqref="N4">
    <cfRule type="containsText" dxfId="342" priority="230" operator="containsText" text="Completed or fully on track">
      <formula>NOT(ISERROR(SEARCH("Completed or fully on track",N4)))</formula>
    </cfRule>
    <cfRule type="containsText" dxfId="341" priority="231" operator="containsText" text="On track with minor barriers to completion">
      <formula>NOT(ISERROR(SEARCH("On track with minor barriers to completion",N4)))</formula>
    </cfRule>
    <cfRule type="containsText" dxfId="340" priority="232" operator="containsText" text="Significant barriers to completion">
      <formula>NOT(ISERROR(SEARCH("Significant barriers to completion",N4)))</formula>
    </cfRule>
  </conditionalFormatting>
  <conditionalFormatting sqref="N4">
    <cfRule type="containsText" dxfId="339" priority="229" operator="containsText" text="Issues to overcome/expected to complete">
      <formula>NOT(ISERROR(SEARCH("Issues to overcome/expected to complete",N4)))</formula>
    </cfRule>
  </conditionalFormatting>
  <conditionalFormatting sqref="O4">
    <cfRule type="containsText" dxfId="338" priority="226" operator="containsText" text="Completed or fully on track">
      <formula>NOT(ISERROR(SEARCH("Completed or fully on track",O4)))</formula>
    </cfRule>
    <cfRule type="containsText" dxfId="337" priority="227" operator="containsText" text="On track with minor barriers to completion">
      <formula>NOT(ISERROR(SEARCH("On track with minor barriers to completion",O4)))</formula>
    </cfRule>
    <cfRule type="containsText" dxfId="336" priority="228" operator="containsText" text="Significant barriers to completion">
      <formula>NOT(ISERROR(SEARCH("Significant barriers to completion",O4)))</formula>
    </cfRule>
  </conditionalFormatting>
  <conditionalFormatting sqref="O4">
    <cfRule type="containsText" dxfId="335" priority="223" operator="containsText" text="Completed or fully on track">
      <formula>NOT(ISERROR(SEARCH("Completed or fully on track",O4)))</formula>
    </cfRule>
    <cfRule type="containsText" dxfId="334" priority="224" operator="containsText" text="On track with minor barriers to completion">
      <formula>NOT(ISERROR(SEARCH("On track with minor barriers to completion",O4)))</formula>
    </cfRule>
    <cfRule type="containsText" dxfId="333" priority="225" operator="containsText" text="Significant barriers to completion">
      <formula>NOT(ISERROR(SEARCH("Significant barriers to completion",O4)))</formula>
    </cfRule>
  </conditionalFormatting>
  <conditionalFormatting sqref="O4">
    <cfRule type="containsText" dxfId="332" priority="222" operator="containsText" text="Issues to overcome/expected to complete">
      <formula>NOT(ISERROR(SEARCH("Issues to overcome/expected to complete",O4)))</formula>
    </cfRule>
  </conditionalFormatting>
  <conditionalFormatting sqref="Q4">
    <cfRule type="containsText" dxfId="331" priority="219" operator="containsText" text="Completed or fully on track">
      <formula>NOT(ISERROR(SEARCH("Completed or fully on track",Q4)))</formula>
    </cfRule>
    <cfRule type="containsText" dxfId="330" priority="220" operator="containsText" text="On track with minor barriers to completion">
      <formula>NOT(ISERROR(SEARCH("On track with minor barriers to completion",Q4)))</formula>
    </cfRule>
    <cfRule type="containsText" dxfId="329" priority="221" operator="containsText" text="Significant barriers to completion">
      <formula>NOT(ISERROR(SEARCH("Significant barriers to completion",Q4)))</formula>
    </cfRule>
  </conditionalFormatting>
  <conditionalFormatting sqref="Q4">
    <cfRule type="containsText" dxfId="328" priority="216" operator="containsText" text="Completed or fully on track">
      <formula>NOT(ISERROR(SEARCH("Completed or fully on track",Q4)))</formula>
    </cfRule>
    <cfRule type="containsText" dxfId="327" priority="217" operator="containsText" text="On track with minor barriers to completion">
      <formula>NOT(ISERROR(SEARCH("On track with minor barriers to completion",Q4)))</formula>
    </cfRule>
    <cfRule type="containsText" dxfId="326" priority="218" operator="containsText" text="Significant barriers to completion">
      <formula>NOT(ISERROR(SEARCH("Significant barriers to completion",Q4)))</formula>
    </cfRule>
  </conditionalFormatting>
  <conditionalFormatting sqref="Q4">
    <cfRule type="containsText" dxfId="325" priority="215" operator="containsText" text="Issues to overcome/expected to complete">
      <formula>NOT(ISERROR(SEARCH("Issues to overcome/expected to complete",Q4)))</formula>
    </cfRule>
  </conditionalFormatting>
  <conditionalFormatting sqref="R4">
    <cfRule type="containsText" dxfId="324" priority="212" operator="containsText" text="Completed or fully on track">
      <formula>NOT(ISERROR(SEARCH("Completed or fully on track",R4)))</formula>
    </cfRule>
    <cfRule type="containsText" dxfId="323" priority="213" operator="containsText" text="On track with minor barriers to completion">
      <formula>NOT(ISERROR(SEARCH("On track with minor barriers to completion",R4)))</formula>
    </cfRule>
    <cfRule type="containsText" dxfId="322" priority="214" operator="containsText" text="Significant barriers to completion">
      <formula>NOT(ISERROR(SEARCH("Significant barriers to completion",R4)))</formula>
    </cfRule>
  </conditionalFormatting>
  <conditionalFormatting sqref="A4">
    <cfRule type="containsText" dxfId="321" priority="205" operator="containsText" text="Completed or fully on track">
      <formula>NOT(ISERROR(SEARCH("Completed or fully on track",A4)))</formula>
    </cfRule>
    <cfRule type="containsText" dxfId="320" priority="206" operator="containsText" text="Issues to overcome/expected to complete">
      <formula>NOT(ISERROR(SEARCH("Issues to overcome/expected to complete",A4)))</formula>
    </cfRule>
    <cfRule type="containsText" dxfId="319" priority="207" operator="containsText" text="Significant barriers to completion">
      <formula>NOT(ISERROR(SEARCH("Significant barriers to completion",A4)))</formula>
    </cfRule>
  </conditionalFormatting>
  <conditionalFormatting sqref="A14:R14">
    <cfRule type="containsText" dxfId="318" priority="196" operator="containsText" text="Completed or fully on track">
      <formula>NOT(ISERROR(SEARCH("Completed or fully on track",A14)))</formula>
    </cfRule>
    <cfRule type="containsText" dxfId="317" priority="197" operator="containsText" text="Issues to overcome/expected to complete">
      <formula>NOT(ISERROR(SEARCH("Issues to overcome/expected to complete",A14)))</formula>
    </cfRule>
    <cfRule type="containsText" dxfId="316" priority="198" operator="containsText" text="Significant barriers to completion">
      <formula>NOT(ISERROR(SEARCH("Significant barriers to completion",A14)))</formula>
    </cfRule>
  </conditionalFormatting>
  <conditionalFormatting sqref="A13:R13">
    <cfRule type="containsText" dxfId="315" priority="202" operator="containsText" text="Completed or fully on track">
      <formula>NOT(ISERROR(SEARCH("Completed or fully on track",A13)))</formula>
    </cfRule>
    <cfRule type="containsText" dxfId="314" priority="203" operator="containsText" text="Issues to overcome/expected to complete">
      <formula>NOT(ISERROR(SEARCH("Issues to overcome/expected to complete",A13)))</formula>
    </cfRule>
    <cfRule type="containsText" dxfId="313" priority="204" operator="containsText" text="Significant barriers to completion">
      <formula>NOT(ISERROR(SEARCH("Significant barriers to completion",A13)))</formula>
    </cfRule>
  </conditionalFormatting>
  <conditionalFormatting sqref="P13">
    <cfRule type="containsText" dxfId="312" priority="199" operator="containsText" text="Completed or fully on track">
      <formula>NOT(ISERROR(SEARCH("Completed or fully on track",P13)))</formula>
    </cfRule>
    <cfRule type="containsText" dxfId="311" priority="200" operator="containsText" text="Issues to overcome/expected to complete">
      <formula>NOT(ISERROR(SEARCH("Issues to overcome/expected to complete",P13)))</formula>
    </cfRule>
    <cfRule type="containsText" dxfId="310" priority="201" operator="containsText" text="Significant barriers to completion">
      <formula>NOT(ISERROR(SEARCH("Significant barriers to completion",P13)))</formula>
    </cfRule>
  </conditionalFormatting>
  <conditionalFormatting sqref="A15:R15">
    <cfRule type="containsText" dxfId="309" priority="193" operator="containsText" text="Completed or fully on track">
      <formula>NOT(ISERROR(SEARCH("Completed or fully on track",A15)))</formula>
    </cfRule>
    <cfRule type="containsText" dxfId="308" priority="194" operator="containsText" text="Issues to overcome/expected to complete">
      <formula>NOT(ISERROR(SEARCH("Issues to overcome/expected to complete",A15)))</formula>
    </cfRule>
    <cfRule type="containsText" dxfId="307" priority="195" operator="containsText" text="Significant barriers to completion">
      <formula>NOT(ISERROR(SEARCH("Significant barriers to completion",A15)))</formula>
    </cfRule>
  </conditionalFormatting>
  <conditionalFormatting sqref="A16:R17">
    <cfRule type="containsText" dxfId="306" priority="190" operator="containsText" text="Completed or fully on track">
      <formula>NOT(ISERROR(SEARCH("Completed or fully on track",A16)))</formula>
    </cfRule>
    <cfRule type="containsText" dxfId="305" priority="191" operator="containsText" text="Issues to overcome/expected to complete">
      <formula>NOT(ISERROR(SEARCH("Issues to overcome/expected to complete",A16)))</formula>
    </cfRule>
    <cfRule type="containsText" dxfId="304" priority="192" operator="containsText" text="Significant barriers to completion">
      <formula>NOT(ISERROR(SEARCH("Significant barriers to completion",A16)))</formula>
    </cfRule>
  </conditionalFormatting>
  <conditionalFormatting sqref="A20:R20">
    <cfRule type="containsText" dxfId="303" priority="187" operator="containsText" text="Completed or fully on track">
      <formula>NOT(ISERROR(SEARCH("Completed or fully on track",A20)))</formula>
    </cfRule>
    <cfRule type="containsText" dxfId="302" priority="188" operator="containsText" text="Issues to overcome/expected to complete">
      <formula>NOT(ISERROR(SEARCH("Issues to overcome/expected to complete",A20)))</formula>
    </cfRule>
    <cfRule type="containsText" dxfId="301" priority="189" operator="containsText" text="Significant barriers to completion">
      <formula>NOT(ISERROR(SEARCH("Significant barriers to completion",A20)))</formula>
    </cfRule>
  </conditionalFormatting>
  <conditionalFormatting sqref="A45:R45">
    <cfRule type="containsText" dxfId="300" priority="184" operator="containsText" text="Completed or fully on track">
      <formula>NOT(ISERROR(SEARCH("Completed or fully on track",A45)))</formula>
    </cfRule>
    <cfRule type="containsText" dxfId="299" priority="185" operator="containsText" text="Issues to overcome/expected to complete">
      <formula>NOT(ISERROR(SEARCH("Issues to overcome/expected to complete",A45)))</formula>
    </cfRule>
    <cfRule type="containsText" dxfId="298" priority="186" operator="containsText" text="Significant barriers to completion">
      <formula>NOT(ISERROR(SEARCH("Significant barriers to completion",A45)))</formula>
    </cfRule>
  </conditionalFormatting>
  <conditionalFormatting sqref="A4:R7 A9:R17 B24:R24 A19:R23 A25:R43">
    <cfRule type="containsText" dxfId="297" priority="181" operator="containsText" text="Completed or fully on track">
      <formula>NOT(ISERROR(SEARCH("Completed or fully on track",A4)))</formula>
    </cfRule>
    <cfRule type="containsText" dxfId="296" priority="182" operator="containsText" text="Issues to overcome/expected to complete">
      <formula>NOT(ISERROR(SEARCH("Issues to overcome/expected to complete",A4)))</formula>
    </cfRule>
    <cfRule type="containsText" dxfId="295" priority="183" operator="containsText" text="Significant barriers to completion">
      <formula>NOT(ISERROR(SEARCH("Significant barriers to completion",A4)))</formula>
    </cfRule>
  </conditionalFormatting>
  <conditionalFormatting sqref="C29">
    <cfRule type="containsText" dxfId="294" priority="177" operator="containsText" text="Issues to overcome/expected to complete">
      <formula>NOT(ISERROR(SEARCH("Issues to overcome/expected to complete",C29)))</formula>
    </cfRule>
  </conditionalFormatting>
  <conditionalFormatting sqref="C29">
    <cfRule type="containsText" dxfId="293" priority="178" operator="containsText" text="Completed or fully on track">
      <formula>NOT(ISERROR(SEARCH("Completed or fully on track",C29)))</formula>
    </cfRule>
    <cfRule type="containsText" dxfId="292" priority="179" operator="containsText" text="On track with minor barriers to completion">
      <formula>NOT(ISERROR(SEARCH("On track with minor barriers to completion",C29)))</formula>
    </cfRule>
    <cfRule type="containsText" dxfId="291" priority="180" operator="containsText" text="Significant barriers to completion">
      <formula>NOT(ISERROR(SEARCH("Significant barriers to completion",C29)))</formula>
    </cfRule>
  </conditionalFormatting>
  <conditionalFormatting sqref="D29">
    <cfRule type="containsText" dxfId="290" priority="173" operator="containsText" text="Issues to overcome/expected to complete">
      <formula>NOT(ISERROR(SEARCH("Issues to overcome/expected to complete",D29)))</formula>
    </cfRule>
  </conditionalFormatting>
  <conditionalFormatting sqref="D29">
    <cfRule type="containsText" dxfId="289" priority="174" operator="containsText" text="Completed or fully on track">
      <formula>NOT(ISERROR(SEARCH("Completed or fully on track",D29)))</formula>
    </cfRule>
    <cfRule type="containsText" dxfId="288" priority="175" operator="containsText" text="On track with minor barriers to completion">
      <formula>NOT(ISERROR(SEARCH("On track with minor barriers to completion",D29)))</formula>
    </cfRule>
    <cfRule type="containsText" dxfId="287" priority="176" operator="containsText" text="Significant barriers to completion">
      <formula>NOT(ISERROR(SEARCH("Significant barriers to completion",D29)))</formula>
    </cfRule>
  </conditionalFormatting>
  <conditionalFormatting sqref="E29">
    <cfRule type="containsText" dxfId="286" priority="169" operator="containsText" text="Issues to overcome/expected to complete">
      <formula>NOT(ISERROR(SEARCH("Issues to overcome/expected to complete",E29)))</formula>
    </cfRule>
  </conditionalFormatting>
  <conditionalFormatting sqref="E29">
    <cfRule type="containsText" dxfId="285" priority="170" operator="containsText" text="Completed or fully on track">
      <formula>NOT(ISERROR(SEARCH("Completed or fully on track",E29)))</formula>
    </cfRule>
    <cfRule type="containsText" dxfId="284" priority="171" operator="containsText" text="On track with minor barriers to completion">
      <formula>NOT(ISERROR(SEARCH("On track with minor barriers to completion",E29)))</formula>
    </cfRule>
    <cfRule type="containsText" dxfId="283" priority="172" operator="containsText" text="Significant barriers to completion">
      <formula>NOT(ISERROR(SEARCH("Significant barriers to completion",E29)))</formula>
    </cfRule>
  </conditionalFormatting>
  <conditionalFormatting sqref="F29">
    <cfRule type="containsText" dxfId="282" priority="165" operator="containsText" text="Issues to overcome/expected to complete">
      <formula>NOT(ISERROR(SEARCH("Issues to overcome/expected to complete",F29)))</formula>
    </cfRule>
  </conditionalFormatting>
  <conditionalFormatting sqref="F29">
    <cfRule type="containsText" dxfId="281" priority="166" operator="containsText" text="Completed or fully on track">
      <formula>NOT(ISERROR(SEARCH("Completed or fully on track",F29)))</formula>
    </cfRule>
    <cfRule type="containsText" dxfId="280" priority="167" operator="containsText" text="On track with minor barriers to completion">
      <formula>NOT(ISERROR(SEARCH("On track with minor barriers to completion",F29)))</formula>
    </cfRule>
    <cfRule type="containsText" dxfId="279" priority="168" operator="containsText" text="Significant barriers to completion">
      <formula>NOT(ISERROR(SEARCH("Significant barriers to completion",F29)))</formula>
    </cfRule>
  </conditionalFormatting>
  <conditionalFormatting sqref="G29">
    <cfRule type="containsText" dxfId="278" priority="161" operator="containsText" text="Issues to overcome/expected to complete">
      <formula>NOT(ISERROR(SEARCH("Issues to overcome/expected to complete",G29)))</formula>
    </cfRule>
  </conditionalFormatting>
  <conditionalFormatting sqref="G29">
    <cfRule type="containsText" dxfId="277" priority="162" operator="containsText" text="Completed or fully on track">
      <formula>NOT(ISERROR(SEARCH("Completed or fully on track",G29)))</formula>
    </cfRule>
    <cfRule type="containsText" dxfId="276" priority="163" operator="containsText" text="On track with minor barriers to completion">
      <formula>NOT(ISERROR(SEARCH("On track with minor barriers to completion",G29)))</formula>
    </cfRule>
    <cfRule type="containsText" dxfId="275" priority="164" operator="containsText" text="Significant barriers to completion">
      <formula>NOT(ISERROR(SEARCH("Significant barriers to completion",G29)))</formula>
    </cfRule>
  </conditionalFormatting>
  <conditionalFormatting sqref="H29">
    <cfRule type="containsText" dxfId="274" priority="157" operator="containsText" text="Issues to overcome/expected to complete">
      <formula>NOT(ISERROR(SEARCH("Issues to overcome/expected to complete",H29)))</formula>
    </cfRule>
  </conditionalFormatting>
  <conditionalFormatting sqref="H29">
    <cfRule type="containsText" dxfId="273" priority="158" operator="containsText" text="Completed or fully on track">
      <formula>NOT(ISERROR(SEARCH("Completed or fully on track",H29)))</formula>
    </cfRule>
    <cfRule type="containsText" dxfId="272" priority="159" operator="containsText" text="On track with minor barriers to completion">
      <formula>NOT(ISERROR(SEARCH("On track with minor barriers to completion",H29)))</formula>
    </cfRule>
    <cfRule type="containsText" dxfId="271" priority="160" operator="containsText" text="Significant barriers to completion">
      <formula>NOT(ISERROR(SEARCH("Significant barriers to completion",H29)))</formula>
    </cfRule>
  </conditionalFormatting>
  <conditionalFormatting sqref="I29">
    <cfRule type="containsText" dxfId="270" priority="153" operator="containsText" text="Issues to overcome/expected to complete">
      <formula>NOT(ISERROR(SEARCH("Issues to overcome/expected to complete",I29)))</formula>
    </cfRule>
  </conditionalFormatting>
  <conditionalFormatting sqref="I29">
    <cfRule type="containsText" dxfId="269" priority="154" operator="containsText" text="Completed or fully on track">
      <formula>NOT(ISERROR(SEARCH("Completed or fully on track",I29)))</formula>
    </cfRule>
    <cfRule type="containsText" dxfId="268" priority="155" operator="containsText" text="On track with minor barriers to completion">
      <formula>NOT(ISERROR(SEARCH("On track with minor barriers to completion",I29)))</formula>
    </cfRule>
    <cfRule type="containsText" dxfId="267" priority="156" operator="containsText" text="Significant barriers to completion">
      <formula>NOT(ISERROR(SEARCH("Significant barriers to completion",I29)))</formula>
    </cfRule>
  </conditionalFormatting>
  <conditionalFormatting sqref="J29">
    <cfRule type="containsText" dxfId="266" priority="149" operator="containsText" text="Issues to overcome/expected to complete">
      <formula>NOT(ISERROR(SEARCH("Issues to overcome/expected to complete",J29)))</formula>
    </cfRule>
  </conditionalFormatting>
  <conditionalFormatting sqref="J29">
    <cfRule type="containsText" dxfId="265" priority="150" operator="containsText" text="Completed or fully on track">
      <formula>NOT(ISERROR(SEARCH("Completed or fully on track",J29)))</formula>
    </cfRule>
    <cfRule type="containsText" dxfId="264" priority="151" operator="containsText" text="On track with minor barriers to completion">
      <formula>NOT(ISERROR(SEARCH("On track with minor barriers to completion",J29)))</formula>
    </cfRule>
    <cfRule type="containsText" dxfId="263" priority="152" operator="containsText" text="Significant barriers to completion">
      <formula>NOT(ISERROR(SEARCH("Significant barriers to completion",J29)))</formula>
    </cfRule>
  </conditionalFormatting>
  <conditionalFormatting sqref="K29">
    <cfRule type="containsText" dxfId="262" priority="145" operator="containsText" text="Issues to overcome/expected to complete">
      <formula>NOT(ISERROR(SEARCH("Issues to overcome/expected to complete",K29)))</formula>
    </cfRule>
  </conditionalFormatting>
  <conditionalFormatting sqref="K29">
    <cfRule type="containsText" dxfId="261" priority="146" operator="containsText" text="Completed or fully on track">
      <formula>NOT(ISERROR(SEARCH("Completed or fully on track",K29)))</formula>
    </cfRule>
    <cfRule type="containsText" dxfId="260" priority="147" operator="containsText" text="On track with minor barriers to completion">
      <formula>NOT(ISERROR(SEARCH("On track with minor barriers to completion",K29)))</formula>
    </cfRule>
    <cfRule type="containsText" dxfId="259" priority="148" operator="containsText" text="Significant barriers to completion">
      <formula>NOT(ISERROR(SEARCH("Significant barriers to completion",K29)))</formula>
    </cfRule>
  </conditionalFormatting>
  <conditionalFormatting sqref="L29">
    <cfRule type="containsText" dxfId="258" priority="141" operator="containsText" text="Issues to overcome/expected to complete">
      <formula>NOT(ISERROR(SEARCH("Issues to overcome/expected to complete",L29)))</formula>
    </cfRule>
  </conditionalFormatting>
  <conditionalFormatting sqref="L29">
    <cfRule type="containsText" dxfId="257" priority="142" operator="containsText" text="Completed or fully on track">
      <formula>NOT(ISERROR(SEARCH("Completed or fully on track",L29)))</formula>
    </cfRule>
    <cfRule type="containsText" dxfId="256" priority="143" operator="containsText" text="On track with minor barriers to completion">
      <formula>NOT(ISERROR(SEARCH("On track with minor barriers to completion",L29)))</formula>
    </cfRule>
    <cfRule type="containsText" dxfId="255" priority="144" operator="containsText" text="Significant barriers to completion">
      <formula>NOT(ISERROR(SEARCH("Significant barriers to completion",L29)))</formula>
    </cfRule>
  </conditionalFormatting>
  <conditionalFormatting sqref="M29">
    <cfRule type="containsText" dxfId="254" priority="137" operator="containsText" text="Issues to overcome/expected to complete">
      <formula>NOT(ISERROR(SEARCH("Issues to overcome/expected to complete",M29)))</formula>
    </cfRule>
  </conditionalFormatting>
  <conditionalFormatting sqref="M29">
    <cfRule type="containsText" dxfId="253" priority="138" operator="containsText" text="Completed or fully on track">
      <formula>NOT(ISERROR(SEARCH("Completed or fully on track",M29)))</formula>
    </cfRule>
    <cfRule type="containsText" dxfId="252" priority="139" operator="containsText" text="On track with minor barriers to completion">
      <formula>NOT(ISERROR(SEARCH("On track with minor barriers to completion",M29)))</formula>
    </cfRule>
    <cfRule type="containsText" dxfId="251" priority="140" operator="containsText" text="Significant barriers to completion">
      <formula>NOT(ISERROR(SEARCH("Significant barriers to completion",M29)))</formula>
    </cfRule>
  </conditionalFormatting>
  <conditionalFormatting sqref="N29">
    <cfRule type="containsText" dxfId="250" priority="133" operator="containsText" text="Issues to overcome/expected to complete">
      <formula>NOT(ISERROR(SEARCH("Issues to overcome/expected to complete",N29)))</formula>
    </cfRule>
  </conditionalFormatting>
  <conditionalFormatting sqref="N29">
    <cfRule type="containsText" dxfId="249" priority="134" operator="containsText" text="Completed or fully on track">
      <formula>NOT(ISERROR(SEARCH("Completed or fully on track",N29)))</formula>
    </cfRule>
    <cfRule type="containsText" dxfId="248" priority="135" operator="containsText" text="On track with minor barriers to completion">
      <formula>NOT(ISERROR(SEARCH("On track with minor barriers to completion",N29)))</formula>
    </cfRule>
    <cfRule type="containsText" dxfId="247" priority="136" operator="containsText" text="Significant barriers to completion">
      <formula>NOT(ISERROR(SEARCH("Significant barriers to completion",N29)))</formula>
    </cfRule>
  </conditionalFormatting>
  <conditionalFormatting sqref="O29">
    <cfRule type="containsText" dxfId="246" priority="129" operator="containsText" text="Issues to overcome/expected to complete">
      <formula>NOT(ISERROR(SEARCH("Issues to overcome/expected to complete",O29)))</formula>
    </cfRule>
  </conditionalFormatting>
  <conditionalFormatting sqref="O29">
    <cfRule type="containsText" dxfId="245" priority="130" operator="containsText" text="Completed or fully on track">
      <formula>NOT(ISERROR(SEARCH("Completed or fully on track",O29)))</formula>
    </cfRule>
    <cfRule type="containsText" dxfId="244" priority="131" operator="containsText" text="On track with minor barriers to completion">
      <formula>NOT(ISERROR(SEARCH("On track with minor barriers to completion",O29)))</formula>
    </cfRule>
    <cfRule type="containsText" dxfId="243" priority="132" operator="containsText" text="Significant barriers to completion">
      <formula>NOT(ISERROR(SEARCH("Significant barriers to completion",O29)))</formula>
    </cfRule>
  </conditionalFormatting>
  <conditionalFormatting sqref="Q29">
    <cfRule type="containsText" dxfId="242" priority="125" operator="containsText" text="Issues to overcome/expected to complete">
      <formula>NOT(ISERROR(SEARCH("Issues to overcome/expected to complete",Q29)))</formula>
    </cfRule>
  </conditionalFormatting>
  <conditionalFormatting sqref="Q29">
    <cfRule type="containsText" dxfId="241" priority="126" operator="containsText" text="Completed or fully on track">
      <formula>NOT(ISERROR(SEARCH("Completed or fully on track",Q29)))</formula>
    </cfRule>
    <cfRule type="containsText" dxfId="240" priority="127" operator="containsText" text="On track with minor barriers to completion">
      <formula>NOT(ISERROR(SEARCH("On track with minor barriers to completion",Q29)))</formula>
    </cfRule>
    <cfRule type="containsText" dxfId="239" priority="128" operator="containsText" text="Significant barriers to completion">
      <formula>NOT(ISERROR(SEARCH("Significant barriers to completion",Q29)))</formula>
    </cfRule>
  </conditionalFormatting>
  <conditionalFormatting sqref="R29">
    <cfRule type="containsText" dxfId="238" priority="121" operator="containsText" text="Issues to overcome/expected to complete">
      <formula>NOT(ISERROR(SEARCH("Issues to overcome/expected to complete",R29)))</formula>
    </cfRule>
  </conditionalFormatting>
  <conditionalFormatting sqref="R29">
    <cfRule type="containsText" dxfId="237" priority="122" operator="containsText" text="Completed or fully on track">
      <formula>NOT(ISERROR(SEARCH("Completed or fully on track",R29)))</formula>
    </cfRule>
    <cfRule type="containsText" dxfId="236" priority="123" operator="containsText" text="On track with minor barriers to completion">
      <formula>NOT(ISERROR(SEARCH("On track with minor barriers to completion",R29)))</formula>
    </cfRule>
    <cfRule type="containsText" dxfId="235" priority="124" operator="containsText" text="Significant barriers to completion">
      <formula>NOT(ISERROR(SEARCH("Significant barriers to completion",R29)))</formula>
    </cfRule>
  </conditionalFormatting>
  <conditionalFormatting sqref="C8">
    <cfRule type="containsText" dxfId="234" priority="115" operator="containsText" text="Completed or fully on track">
      <formula>NOT(ISERROR(SEARCH("Completed or fully on track",C8)))</formula>
    </cfRule>
    <cfRule type="containsText" dxfId="233" priority="116" operator="containsText" text="On track with minor barriers to completion">
      <formula>NOT(ISERROR(SEARCH("On track with minor barriers to completion",C8)))</formula>
    </cfRule>
    <cfRule type="containsText" dxfId="232" priority="117" operator="containsText" text="Significant barriers to completion">
      <formula>NOT(ISERROR(SEARCH("Significant barriers to completion",C8)))</formula>
    </cfRule>
  </conditionalFormatting>
  <conditionalFormatting sqref="C8">
    <cfRule type="containsText" dxfId="231" priority="112" operator="containsText" text="Completed or fully on track">
      <formula>NOT(ISERROR(SEARCH("Completed or fully on track",C8)))</formula>
    </cfRule>
    <cfRule type="containsText" dxfId="230" priority="113" operator="containsText" text="On track with minor barriers to completion">
      <formula>NOT(ISERROR(SEARCH("On track with minor barriers to completion",C8)))</formula>
    </cfRule>
    <cfRule type="containsText" dxfId="229" priority="114" operator="containsText" text="Significant barriers to completion">
      <formula>NOT(ISERROR(SEARCH("Significant barriers to completion",C8)))</formula>
    </cfRule>
  </conditionalFormatting>
  <conditionalFormatting sqref="C8">
    <cfRule type="containsText" dxfId="228" priority="111" operator="containsText" text="Issues to overcome/expected to complete">
      <formula>NOT(ISERROR(SEARCH("Issues to overcome/expected to complete",C8)))</formula>
    </cfRule>
  </conditionalFormatting>
  <conditionalFormatting sqref="D8">
    <cfRule type="containsText" dxfId="227" priority="108" operator="containsText" text="Completed or fully on track">
      <formula>NOT(ISERROR(SEARCH("Completed or fully on track",D8)))</formula>
    </cfRule>
    <cfRule type="containsText" dxfId="226" priority="109" operator="containsText" text="On track with minor barriers to completion">
      <formula>NOT(ISERROR(SEARCH("On track with minor barriers to completion",D8)))</formula>
    </cfRule>
    <cfRule type="containsText" dxfId="225" priority="110" operator="containsText" text="Significant barriers to completion">
      <formula>NOT(ISERROR(SEARCH("Significant barriers to completion",D8)))</formula>
    </cfRule>
  </conditionalFormatting>
  <conditionalFormatting sqref="D8">
    <cfRule type="containsText" dxfId="224" priority="105" operator="containsText" text="Completed or fully on track">
      <formula>NOT(ISERROR(SEARCH("Completed or fully on track",D8)))</formula>
    </cfRule>
    <cfRule type="containsText" dxfId="223" priority="106" operator="containsText" text="On track with minor barriers to completion">
      <formula>NOT(ISERROR(SEARCH("On track with minor barriers to completion",D8)))</formula>
    </cfRule>
    <cfRule type="containsText" dxfId="222" priority="107" operator="containsText" text="Significant barriers to completion">
      <formula>NOT(ISERROR(SEARCH("Significant barriers to completion",D8)))</formula>
    </cfRule>
  </conditionalFormatting>
  <conditionalFormatting sqref="D8">
    <cfRule type="containsText" dxfId="221" priority="104" operator="containsText" text="Issues to overcome/expected to complete">
      <formula>NOT(ISERROR(SEARCH("Issues to overcome/expected to complete",D8)))</formula>
    </cfRule>
  </conditionalFormatting>
  <conditionalFormatting sqref="E8">
    <cfRule type="containsText" dxfId="220" priority="101" operator="containsText" text="Completed or fully on track">
      <formula>NOT(ISERROR(SEARCH("Completed or fully on track",E8)))</formula>
    </cfRule>
    <cfRule type="containsText" dxfId="219" priority="102" operator="containsText" text="On track with minor barriers to completion">
      <formula>NOT(ISERROR(SEARCH("On track with minor barriers to completion",E8)))</formula>
    </cfRule>
    <cfRule type="containsText" dxfId="218" priority="103" operator="containsText" text="Significant barriers to completion">
      <formula>NOT(ISERROR(SEARCH("Significant barriers to completion",E8)))</formula>
    </cfRule>
  </conditionalFormatting>
  <conditionalFormatting sqref="E8">
    <cfRule type="containsText" dxfId="217" priority="98" operator="containsText" text="Completed or fully on track">
      <formula>NOT(ISERROR(SEARCH("Completed or fully on track",E8)))</formula>
    </cfRule>
    <cfRule type="containsText" dxfId="216" priority="99" operator="containsText" text="On track with minor barriers to completion">
      <formula>NOT(ISERROR(SEARCH("On track with minor barriers to completion",E8)))</formula>
    </cfRule>
    <cfRule type="containsText" dxfId="215" priority="100" operator="containsText" text="Significant barriers to completion">
      <formula>NOT(ISERROR(SEARCH("Significant barriers to completion",E8)))</formula>
    </cfRule>
  </conditionalFormatting>
  <conditionalFormatting sqref="E8">
    <cfRule type="containsText" dxfId="214" priority="97" operator="containsText" text="Issues to overcome/expected to complete">
      <formula>NOT(ISERROR(SEARCH("Issues to overcome/expected to complete",E8)))</formula>
    </cfRule>
  </conditionalFormatting>
  <conditionalFormatting sqref="F8">
    <cfRule type="containsText" dxfId="213" priority="94" operator="containsText" text="Completed or fully on track">
      <formula>NOT(ISERROR(SEARCH("Completed or fully on track",F8)))</formula>
    </cfRule>
    <cfRule type="containsText" dxfId="212" priority="95" operator="containsText" text="On track with minor barriers to completion">
      <formula>NOT(ISERROR(SEARCH("On track with minor barriers to completion",F8)))</formula>
    </cfRule>
    <cfRule type="containsText" dxfId="211" priority="96" operator="containsText" text="Significant barriers to completion">
      <formula>NOT(ISERROR(SEARCH("Significant barriers to completion",F8)))</formula>
    </cfRule>
  </conditionalFormatting>
  <conditionalFormatting sqref="F8">
    <cfRule type="containsText" dxfId="210" priority="91" operator="containsText" text="Completed or fully on track">
      <formula>NOT(ISERROR(SEARCH("Completed or fully on track",F8)))</formula>
    </cfRule>
    <cfRule type="containsText" dxfId="209" priority="92" operator="containsText" text="On track with minor barriers to completion">
      <formula>NOT(ISERROR(SEARCH("On track with minor barriers to completion",F8)))</formula>
    </cfRule>
    <cfRule type="containsText" dxfId="208" priority="93" operator="containsText" text="Significant barriers to completion">
      <formula>NOT(ISERROR(SEARCH("Significant barriers to completion",F8)))</formula>
    </cfRule>
  </conditionalFormatting>
  <conditionalFormatting sqref="F8">
    <cfRule type="containsText" dxfId="207" priority="90" operator="containsText" text="Issues to overcome/expected to complete">
      <formula>NOT(ISERROR(SEARCH("Issues to overcome/expected to complete",F8)))</formula>
    </cfRule>
  </conditionalFormatting>
  <conditionalFormatting sqref="N8">
    <cfRule type="containsText" dxfId="206" priority="38" operator="containsText" text="Completed or fully on track">
      <formula>NOT(ISERROR(SEARCH("Completed or fully on track",N8)))</formula>
    </cfRule>
    <cfRule type="containsText" dxfId="205" priority="39" operator="containsText" text="On track with minor barriers to completion">
      <formula>NOT(ISERROR(SEARCH("On track with minor barriers to completion",N8)))</formula>
    </cfRule>
    <cfRule type="containsText" dxfId="204" priority="40" operator="containsText" text="Significant barriers to completion">
      <formula>NOT(ISERROR(SEARCH("Significant barriers to completion",N8)))</formula>
    </cfRule>
  </conditionalFormatting>
  <conditionalFormatting sqref="N8">
    <cfRule type="containsText" dxfId="203" priority="35" operator="containsText" text="Completed or fully on track">
      <formula>NOT(ISERROR(SEARCH("Completed or fully on track",N8)))</formula>
    </cfRule>
    <cfRule type="containsText" dxfId="202" priority="36" operator="containsText" text="On track with minor barriers to completion">
      <formula>NOT(ISERROR(SEARCH("On track with minor barriers to completion",N8)))</formula>
    </cfRule>
    <cfRule type="containsText" dxfId="201" priority="37" operator="containsText" text="Significant barriers to completion">
      <formula>NOT(ISERROR(SEARCH("Significant barriers to completion",N8)))</formula>
    </cfRule>
  </conditionalFormatting>
  <conditionalFormatting sqref="N8">
    <cfRule type="containsText" dxfId="200" priority="34" operator="containsText" text="Issues to overcome/expected to complete">
      <formula>NOT(ISERROR(SEARCH("Issues to overcome/expected to complete",N8)))</formula>
    </cfRule>
  </conditionalFormatting>
  <conditionalFormatting sqref="G8">
    <cfRule type="containsText" dxfId="199" priority="87" operator="containsText" text="Completed or fully on track">
      <formula>NOT(ISERROR(SEARCH("Completed or fully on track",G8)))</formula>
    </cfRule>
    <cfRule type="containsText" dxfId="198" priority="88" operator="containsText" text="On track with minor barriers to completion">
      <formula>NOT(ISERROR(SEARCH("On track with minor barriers to completion",G8)))</formula>
    </cfRule>
    <cfRule type="containsText" dxfId="197" priority="89" operator="containsText" text="Significant barriers to completion">
      <formula>NOT(ISERROR(SEARCH("Significant barriers to completion",G8)))</formula>
    </cfRule>
  </conditionalFormatting>
  <conditionalFormatting sqref="G8">
    <cfRule type="containsText" dxfId="196" priority="84" operator="containsText" text="Completed or fully on track">
      <formula>NOT(ISERROR(SEARCH("Completed or fully on track",G8)))</formula>
    </cfRule>
    <cfRule type="containsText" dxfId="195" priority="85" operator="containsText" text="On track with minor barriers to completion">
      <formula>NOT(ISERROR(SEARCH("On track with minor barriers to completion",G8)))</formula>
    </cfRule>
    <cfRule type="containsText" dxfId="194" priority="86" operator="containsText" text="Significant barriers to completion">
      <formula>NOT(ISERROR(SEARCH("Significant barriers to completion",G8)))</formula>
    </cfRule>
  </conditionalFormatting>
  <conditionalFormatting sqref="G8">
    <cfRule type="containsText" dxfId="193" priority="83" operator="containsText" text="Issues to overcome/expected to complete">
      <formula>NOT(ISERROR(SEARCH("Issues to overcome/expected to complete",G8)))</formula>
    </cfRule>
  </conditionalFormatting>
  <conditionalFormatting sqref="H8">
    <cfRule type="containsText" dxfId="192" priority="80" operator="containsText" text="Completed or fully on track">
      <formula>NOT(ISERROR(SEARCH("Completed or fully on track",H8)))</formula>
    </cfRule>
    <cfRule type="containsText" dxfId="191" priority="81" operator="containsText" text="On track with minor barriers to completion">
      <formula>NOT(ISERROR(SEARCH("On track with minor barriers to completion",H8)))</formula>
    </cfRule>
    <cfRule type="containsText" dxfId="190" priority="82" operator="containsText" text="Significant barriers to completion">
      <formula>NOT(ISERROR(SEARCH("Significant barriers to completion",H8)))</formula>
    </cfRule>
  </conditionalFormatting>
  <conditionalFormatting sqref="H8">
    <cfRule type="containsText" dxfId="189" priority="77" operator="containsText" text="Completed or fully on track">
      <formula>NOT(ISERROR(SEARCH("Completed or fully on track",H8)))</formula>
    </cfRule>
    <cfRule type="containsText" dxfId="188" priority="78" operator="containsText" text="On track with minor barriers to completion">
      <formula>NOT(ISERROR(SEARCH("On track with minor barriers to completion",H8)))</formula>
    </cfRule>
    <cfRule type="containsText" dxfId="187" priority="79" operator="containsText" text="Significant barriers to completion">
      <formula>NOT(ISERROR(SEARCH("Significant barriers to completion",H8)))</formula>
    </cfRule>
  </conditionalFormatting>
  <conditionalFormatting sqref="H8">
    <cfRule type="containsText" dxfId="186" priority="76" operator="containsText" text="Issues to overcome/expected to complete">
      <formula>NOT(ISERROR(SEARCH("Issues to overcome/expected to complete",H8)))</formula>
    </cfRule>
  </conditionalFormatting>
  <conditionalFormatting sqref="I8">
    <cfRule type="containsText" dxfId="185" priority="73" operator="containsText" text="Completed or fully on track">
      <formula>NOT(ISERROR(SEARCH("Completed or fully on track",I8)))</formula>
    </cfRule>
    <cfRule type="containsText" dxfId="184" priority="74" operator="containsText" text="On track with minor barriers to completion">
      <formula>NOT(ISERROR(SEARCH("On track with minor barriers to completion",I8)))</formula>
    </cfRule>
    <cfRule type="containsText" dxfId="183" priority="75" operator="containsText" text="Significant barriers to completion">
      <formula>NOT(ISERROR(SEARCH("Significant barriers to completion",I8)))</formula>
    </cfRule>
  </conditionalFormatting>
  <conditionalFormatting sqref="I8">
    <cfRule type="containsText" dxfId="182" priority="70" operator="containsText" text="Completed or fully on track">
      <formula>NOT(ISERROR(SEARCH("Completed or fully on track",I8)))</formula>
    </cfRule>
    <cfRule type="containsText" dxfId="181" priority="71" operator="containsText" text="On track with minor barriers to completion">
      <formula>NOT(ISERROR(SEARCH("On track with minor barriers to completion",I8)))</formula>
    </cfRule>
    <cfRule type="containsText" dxfId="180" priority="72" operator="containsText" text="Significant barriers to completion">
      <formula>NOT(ISERROR(SEARCH("Significant barriers to completion",I8)))</formula>
    </cfRule>
  </conditionalFormatting>
  <conditionalFormatting sqref="I8">
    <cfRule type="containsText" dxfId="179" priority="69" operator="containsText" text="Issues to overcome/expected to complete">
      <formula>NOT(ISERROR(SEARCH("Issues to overcome/expected to complete",I8)))</formula>
    </cfRule>
  </conditionalFormatting>
  <conditionalFormatting sqref="J8">
    <cfRule type="containsText" dxfId="178" priority="66" operator="containsText" text="Completed or fully on track">
      <formula>NOT(ISERROR(SEARCH("Completed or fully on track",J8)))</formula>
    </cfRule>
    <cfRule type="containsText" dxfId="177" priority="67" operator="containsText" text="On track with minor barriers to completion">
      <formula>NOT(ISERROR(SEARCH("On track with minor barriers to completion",J8)))</formula>
    </cfRule>
    <cfRule type="containsText" dxfId="176" priority="68" operator="containsText" text="Significant barriers to completion">
      <formula>NOT(ISERROR(SEARCH("Significant barriers to completion",J8)))</formula>
    </cfRule>
  </conditionalFormatting>
  <conditionalFormatting sqref="J8">
    <cfRule type="containsText" dxfId="175" priority="63" operator="containsText" text="Completed or fully on track">
      <formula>NOT(ISERROR(SEARCH("Completed or fully on track",J8)))</formula>
    </cfRule>
    <cfRule type="containsText" dxfId="174" priority="64" operator="containsText" text="On track with minor barriers to completion">
      <formula>NOT(ISERROR(SEARCH("On track with minor barriers to completion",J8)))</formula>
    </cfRule>
    <cfRule type="containsText" dxfId="173" priority="65" operator="containsText" text="Significant barriers to completion">
      <formula>NOT(ISERROR(SEARCH("Significant barriers to completion",J8)))</formula>
    </cfRule>
  </conditionalFormatting>
  <conditionalFormatting sqref="J8">
    <cfRule type="containsText" dxfId="172" priority="62" operator="containsText" text="Issues to overcome/expected to complete">
      <formula>NOT(ISERROR(SEARCH("Issues to overcome/expected to complete",J8)))</formula>
    </cfRule>
  </conditionalFormatting>
  <conditionalFormatting sqref="K8">
    <cfRule type="containsText" dxfId="171" priority="59" operator="containsText" text="Completed or fully on track">
      <formula>NOT(ISERROR(SEARCH("Completed or fully on track",K8)))</formula>
    </cfRule>
    <cfRule type="containsText" dxfId="170" priority="60" operator="containsText" text="On track with minor barriers to completion">
      <formula>NOT(ISERROR(SEARCH("On track with minor barriers to completion",K8)))</formula>
    </cfRule>
    <cfRule type="containsText" dxfId="169" priority="61" operator="containsText" text="Significant barriers to completion">
      <formula>NOT(ISERROR(SEARCH("Significant barriers to completion",K8)))</formula>
    </cfRule>
  </conditionalFormatting>
  <conditionalFormatting sqref="K8">
    <cfRule type="containsText" dxfId="168" priority="56" operator="containsText" text="Completed or fully on track">
      <formula>NOT(ISERROR(SEARCH("Completed or fully on track",K8)))</formula>
    </cfRule>
    <cfRule type="containsText" dxfId="167" priority="57" operator="containsText" text="On track with minor barriers to completion">
      <formula>NOT(ISERROR(SEARCH("On track with minor barriers to completion",K8)))</formula>
    </cfRule>
    <cfRule type="containsText" dxfId="166" priority="58" operator="containsText" text="Significant barriers to completion">
      <formula>NOT(ISERROR(SEARCH("Significant barriers to completion",K8)))</formula>
    </cfRule>
  </conditionalFormatting>
  <conditionalFormatting sqref="K8">
    <cfRule type="containsText" dxfId="165" priority="55" operator="containsText" text="Issues to overcome/expected to complete">
      <formula>NOT(ISERROR(SEARCH("Issues to overcome/expected to complete",K8)))</formula>
    </cfRule>
  </conditionalFormatting>
  <conditionalFormatting sqref="L8">
    <cfRule type="containsText" dxfId="164" priority="52" operator="containsText" text="Completed or fully on track">
      <formula>NOT(ISERROR(SEARCH("Completed or fully on track",L8)))</formula>
    </cfRule>
    <cfRule type="containsText" dxfId="163" priority="53" operator="containsText" text="On track with minor barriers to completion">
      <formula>NOT(ISERROR(SEARCH("On track with minor barriers to completion",L8)))</formula>
    </cfRule>
    <cfRule type="containsText" dxfId="162" priority="54" operator="containsText" text="Significant barriers to completion">
      <formula>NOT(ISERROR(SEARCH("Significant barriers to completion",L8)))</formula>
    </cfRule>
  </conditionalFormatting>
  <conditionalFormatting sqref="L8">
    <cfRule type="containsText" dxfId="161" priority="49" operator="containsText" text="Completed or fully on track">
      <formula>NOT(ISERROR(SEARCH("Completed or fully on track",L8)))</formula>
    </cfRule>
    <cfRule type="containsText" dxfId="160" priority="50" operator="containsText" text="On track with minor barriers to completion">
      <formula>NOT(ISERROR(SEARCH("On track with minor barriers to completion",L8)))</formula>
    </cfRule>
    <cfRule type="containsText" dxfId="159" priority="51" operator="containsText" text="Significant barriers to completion">
      <formula>NOT(ISERROR(SEARCH("Significant barriers to completion",L8)))</formula>
    </cfRule>
  </conditionalFormatting>
  <conditionalFormatting sqref="L8">
    <cfRule type="containsText" dxfId="158" priority="48" operator="containsText" text="Issues to overcome/expected to complete">
      <formula>NOT(ISERROR(SEARCH("Issues to overcome/expected to complete",L8)))</formula>
    </cfRule>
  </conditionalFormatting>
  <conditionalFormatting sqref="M8">
    <cfRule type="containsText" dxfId="157" priority="45" operator="containsText" text="Completed or fully on track">
      <formula>NOT(ISERROR(SEARCH("Completed or fully on track",M8)))</formula>
    </cfRule>
    <cfRule type="containsText" dxfId="156" priority="46" operator="containsText" text="On track with minor barriers to completion">
      <formula>NOT(ISERROR(SEARCH("On track with minor barriers to completion",M8)))</formula>
    </cfRule>
    <cfRule type="containsText" dxfId="155" priority="47" operator="containsText" text="Significant barriers to completion">
      <formula>NOT(ISERROR(SEARCH("Significant barriers to completion",M8)))</formula>
    </cfRule>
  </conditionalFormatting>
  <conditionalFormatting sqref="M8">
    <cfRule type="containsText" dxfId="154" priority="42" operator="containsText" text="Completed or fully on track">
      <formula>NOT(ISERROR(SEARCH("Completed or fully on track",M8)))</formula>
    </cfRule>
    <cfRule type="containsText" dxfId="153" priority="43" operator="containsText" text="On track with minor barriers to completion">
      <formula>NOT(ISERROR(SEARCH("On track with minor barriers to completion",M8)))</formula>
    </cfRule>
    <cfRule type="containsText" dxfId="152" priority="44" operator="containsText" text="Significant barriers to completion">
      <formula>NOT(ISERROR(SEARCH("Significant barriers to completion",M8)))</formula>
    </cfRule>
  </conditionalFormatting>
  <conditionalFormatting sqref="M8">
    <cfRule type="containsText" dxfId="151" priority="41" operator="containsText" text="Issues to overcome/expected to complete">
      <formula>NOT(ISERROR(SEARCH("Issues to overcome/expected to complete",M8)))</formula>
    </cfRule>
  </conditionalFormatting>
  <conditionalFormatting sqref="A8:R8">
    <cfRule type="containsText" dxfId="150" priority="118" operator="containsText" text="Completed or fully on track">
      <formula>NOT(ISERROR(SEARCH("Completed or fully on track",A8)))</formula>
    </cfRule>
    <cfRule type="containsText" dxfId="149" priority="119" operator="containsText" text="Issues to overcome/expected to complete">
      <formula>NOT(ISERROR(SEARCH("Issues to overcome/expected to complete",A8)))</formula>
    </cfRule>
    <cfRule type="containsText" dxfId="148" priority="120" operator="containsText" text="Significant barriers to completion">
      <formula>NOT(ISERROR(SEARCH("Significant barriers to completion",A8)))</formula>
    </cfRule>
  </conditionalFormatting>
  <conditionalFormatting sqref="O8">
    <cfRule type="containsText" dxfId="147" priority="31" operator="containsText" text="Completed or fully on track">
      <formula>NOT(ISERROR(SEARCH("Completed or fully on track",O8)))</formula>
    </cfRule>
    <cfRule type="containsText" dxfId="146" priority="32" operator="containsText" text="On track with minor barriers to completion">
      <formula>NOT(ISERROR(SEARCH("On track with minor barriers to completion",O8)))</formula>
    </cfRule>
    <cfRule type="containsText" dxfId="145" priority="33" operator="containsText" text="Significant barriers to completion">
      <formula>NOT(ISERROR(SEARCH("Significant barriers to completion",O8)))</formula>
    </cfRule>
  </conditionalFormatting>
  <conditionalFormatting sqref="O8">
    <cfRule type="containsText" dxfId="144" priority="28" operator="containsText" text="Completed or fully on track">
      <formula>NOT(ISERROR(SEARCH("Completed or fully on track",O8)))</formula>
    </cfRule>
    <cfRule type="containsText" dxfId="143" priority="29" operator="containsText" text="On track with minor barriers to completion">
      <formula>NOT(ISERROR(SEARCH("On track with minor barriers to completion",O8)))</formula>
    </cfRule>
    <cfRule type="containsText" dxfId="142" priority="30" operator="containsText" text="Significant barriers to completion">
      <formula>NOT(ISERROR(SEARCH("Significant barriers to completion",O8)))</formula>
    </cfRule>
  </conditionalFormatting>
  <conditionalFormatting sqref="O8">
    <cfRule type="containsText" dxfId="141" priority="27" operator="containsText" text="Issues to overcome/expected to complete">
      <formula>NOT(ISERROR(SEARCH("Issues to overcome/expected to complete",O8)))</formula>
    </cfRule>
  </conditionalFormatting>
  <conditionalFormatting sqref="Q8">
    <cfRule type="containsText" dxfId="140" priority="24" operator="containsText" text="Completed or fully on track">
      <formula>NOT(ISERROR(SEARCH("Completed or fully on track",Q8)))</formula>
    </cfRule>
    <cfRule type="containsText" dxfId="139" priority="25" operator="containsText" text="On track with minor barriers to completion">
      <formula>NOT(ISERROR(SEARCH("On track with minor barriers to completion",Q8)))</formula>
    </cfRule>
    <cfRule type="containsText" dxfId="138" priority="26" operator="containsText" text="Significant barriers to completion">
      <formula>NOT(ISERROR(SEARCH("Significant barriers to completion",Q8)))</formula>
    </cfRule>
  </conditionalFormatting>
  <conditionalFormatting sqref="Q8">
    <cfRule type="containsText" dxfId="137" priority="21" operator="containsText" text="Completed or fully on track">
      <formula>NOT(ISERROR(SEARCH("Completed or fully on track",Q8)))</formula>
    </cfRule>
    <cfRule type="containsText" dxfId="136" priority="22" operator="containsText" text="On track with minor barriers to completion">
      <formula>NOT(ISERROR(SEARCH("On track with minor barriers to completion",Q8)))</formula>
    </cfRule>
    <cfRule type="containsText" dxfId="135" priority="23" operator="containsText" text="Significant barriers to completion">
      <formula>NOT(ISERROR(SEARCH("Significant barriers to completion",Q8)))</formula>
    </cfRule>
  </conditionalFormatting>
  <conditionalFormatting sqref="Q8">
    <cfRule type="containsText" dxfId="134" priority="20" operator="containsText" text="Issues to overcome/expected to complete">
      <formula>NOT(ISERROR(SEARCH("Issues to overcome/expected to complete",Q8)))</formula>
    </cfRule>
  </conditionalFormatting>
  <conditionalFormatting sqref="R8">
    <cfRule type="containsText" dxfId="133" priority="17" operator="containsText" text="Completed or fully on track">
      <formula>NOT(ISERROR(SEARCH("Completed or fully on track",R8)))</formula>
    </cfRule>
    <cfRule type="containsText" dxfId="132" priority="18" operator="containsText" text="On track with minor barriers to completion">
      <formula>NOT(ISERROR(SEARCH("On track with minor barriers to completion",R8)))</formula>
    </cfRule>
    <cfRule type="containsText" dxfId="131" priority="19" operator="containsText" text="Significant barriers to completion">
      <formula>NOT(ISERROR(SEARCH("Significant barriers to completion",R8)))</formula>
    </cfRule>
  </conditionalFormatting>
  <conditionalFormatting sqref="R8">
    <cfRule type="containsText" dxfId="130" priority="14" operator="containsText" text="Completed or fully on track">
      <formula>NOT(ISERROR(SEARCH("Completed or fully on track",R8)))</formula>
    </cfRule>
    <cfRule type="containsText" dxfId="129" priority="15" operator="containsText" text="On track with minor barriers to completion">
      <formula>NOT(ISERROR(SEARCH("On track with minor barriers to completion",R8)))</formula>
    </cfRule>
    <cfRule type="containsText" dxfId="128" priority="16" operator="containsText" text="Significant barriers to completion">
      <formula>NOT(ISERROR(SEARCH("Significant barriers to completion",R8)))</formula>
    </cfRule>
  </conditionalFormatting>
  <conditionalFormatting sqref="R8">
    <cfRule type="containsText" dxfId="127" priority="13" operator="containsText" text="Issues to overcome/expected to complete">
      <formula>NOT(ISERROR(SEARCH("Issues to overcome/expected to complete",R8)))</formula>
    </cfRule>
  </conditionalFormatting>
  <conditionalFormatting sqref="A8:R8">
    <cfRule type="containsText" dxfId="126" priority="10" operator="containsText" text="Completed or fully on track">
      <formula>NOT(ISERROR(SEARCH("Completed or fully on track",A8)))</formula>
    </cfRule>
    <cfRule type="containsText" dxfId="125" priority="11" operator="containsText" text="Issues to overcome/expected to complete">
      <formula>NOT(ISERROR(SEARCH("Issues to overcome/expected to complete",A8)))</formula>
    </cfRule>
    <cfRule type="containsText" dxfId="124" priority="12" operator="containsText" text="Significant barriers to completion">
      <formula>NOT(ISERROR(SEARCH("Significant barriers to completion",A8)))</formula>
    </cfRule>
  </conditionalFormatting>
  <conditionalFormatting sqref="A24">
    <cfRule type="containsText" dxfId="123" priority="7" operator="containsText" text="Completed or fully on track">
      <formula>NOT(ISERROR(SEARCH("Completed or fully on track",A24)))</formula>
    </cfRule>
    <cfRule type="containsText" dxfId="122" priority="8" operator="containsText" text="Issues to overcome/expected to complete">
      <formula>NOT(ISERROR(SEARCH("Issues to overcome/expected to complete",A24)))</formula>
    </cfRule>
    <cfRule type="containsText" dxfId="121" priority="9" operator="containsText" text="Significant barriers to completion">
      <formula>NOT(ISERROR(SEARCH("Significant barriers to completion",A24)))</formula>
    </cfRule>
  </conditionalFormatting>
  <conditionalFormatting sqref="A18:R18">
    <cfRule type="containsText" dxfId="120" priority="4" operator="containsText" text="Completed or fully on track">
      <formula>NOT(ISERROR(SEARCH("Completed or fully on track",A18)))</formula>
    </cfRule>
    <cfRule type="containsText" dxfId="119" priority="5" operator="containsText" text="Issues to overcome/expected to complete">
      <formula>NOT(ISERROR(SEARCH("Issues to overcome/expected to complete",A18)))</formula>
    </cfRule>
    <cfRule type="containsText" dxfId="118" priority="6" operator="containsText" text="Significant barriers to completion">
      <formula>NOT(ISERROR(SEARCH("Significant barriers to completion",A18)))</formula>
    </cfRule>
  </conditionalFormatting>
  <conditionalFormatting sqref="A18:R18">
    <cfRule type="containsText" dxfId="117" priority="1" operator="containsText" text="Completed or fully on track">
      <formula>NOT(ISERROR(SEARCH("Completed or fully on track",A18)))</formula>
    </cfRule>
    <cfRule type="containsText" dxfId="116" priority="2" operator="containsText" text="Issues to overcome/expected to complete">
      <formula>NOT(ISERROR(SEARCH("Issues to overcome/expected to complete",A18)))</formula>
    </cfRule>
    <cfRule type="containsText" dxfId="115" priority="3" operator="containsText" text="Significant barriers to completion">
      <formula>NOT(ISERROR(SEARCH("Significant barriers to completion",A18)))</formula>
    </cfRule>
  </conditionalFormatting>
  <dataValidations count="2">
    <dataValidation type="list" allowBlank="1" showInputMessage="1" showErrorMessage="1" prompt="Select from drop-down menu" sqref="D3:R3 C2:C3">
      <formula1>RAG</formula1>
    </dataValidation>
    <dataValidation type="list" allowBlank="1" showInputMessage="1" showErrorMessage="1" sqref="C4:C7 I33 D21 F21:R21 J25:R25 B11 J13:R13 I35:I37 C29:C42 C9:C10 G25:G26 D26:F26 B8 H26:R26 D25:E25 C25:C26 E21:E22 I22:J22 P22:R22 D13:E13 G13 C12:C17 C19:C23 B18">
      <formula1>RAG</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ontainsText" priority="823" operator="containsText" text="Issues to overcome/expected to complete" id="{765F837C-771E-44B0-A1E1-722A184F2653}">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m:sqref>J38:O42 C41:H42 C40:E40 G40:H40 C38:I39 I42 Q38:R42</xm:sqref>
        </x14:conditionalFormatting>
        <x14:conditionalFormatting xmlns:xm="http://schemas.microsoft.com/office/excel/2006/main">
          <x14:cfRule type="containsText" priority="824" operator="containsText" text="Completed or fully on track" id="{114A52F2-9B70-406C-B56B-7CC7B81EE471}">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825" operator="containsText" text="On track with minor barriers to completion" id="{528768C5-16D3-4F3D-B012-23667448B9EC}">
            <xm:f>NOT(ISERROR(SEARCH("On track with minor barriers to completion",'H:\Users\daveye\AppData\Local\Microsoft\Windows\INetCache\Content.Outlook\LWA9KS7W\[Copy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826" operator="containsText" text="Significant barriers to completion" id="{5D4C68E5-EA49-4CF4-9F60-70289F67D2A9}">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J38:O42 C41:H42 C40:E40 G40:H40 C38:I39 I42 Q38:R42</xm:sqref>
        </x14:conditionalFormatting>
        <x14:conditionalFormatting xmlns:xm="http://schemas.microsoft.com/office/excel/2006/main">
          <x14:cfRule type="containsText" priority="820" operator="containsText" text="Completed or fully on track" id="{A04ECD2A-7CBC-4821-8474-DBC50673750A}">
            <xm:f>NOT(ISERROR(SEARCH("Completed or fully on track",'H:\Users\daveye\AppData\Local\Microsoft\Windows\INetCache\Content.Outlook\LWA9KS7W\[Copy of DRCDFunding Streams Listed and Allocations 2018 to  2021 for PQ4062.21.xlsx]Master County List'!#REF!)))</xm:f>
            <x14:dxf>
              <fill>
                <patternFill>
                  <bgColor rgb="FF00B050"/>
                </patternFill>
              </fill>
            </x14:dxf>
          </x14:cfRule>
          <x14:cfRule type="containsText" priority="821" operator="containsText" text="Issues to overcome/expected to complete" id="{1474F3F6-1712-4239-A249-652DFBDB354D}">
            <xm:f>NOT(ISERROR(SEARCH("Issues to overcome/expected to complete",'H:\Users\daveye\AppData\Local\Microsoft\Windows\INetCache\Content.Outlook\LWA9KS7W\[Copy of DRCDFunding Streams Listed and Allocations 2018 to  2021 for PQ4062.21.xlsx]Master County List'!#REF!)))</xm:f>
            <x14:dxf>
              <fill>
                <patternFill>
                  <bgColor theme="5"/>
                </patternFill>
              </fill>
            </x14:dxf>
          </x14:cfRule>
          <x14:cfRule type="containsText" priority="822" operator="containsText" text="Significant barriers to completion" id="{7BB7FD82-41DA-4F08-9C01-8E6EBD0B57E1}">
            <xm:f>NOT(ISERROR(SEARCH("Significant barriers to completion",'H:\Users\daveye\AppData\Local\Microsoft\Windows\INetCache\Content.Outlook\LWA9KS7W\[Copy of DRCDFunding Streams Listed and Allocations 2018 to  2021 for PQ4062.21.xlsx]Master County List'!#REF!)))</xm:f>
            <x14:dxf>
              <fill>
                <patternFill>
                  <bgColor rgb="FFFF0000"/>
                </patternFill>
              </fill>
            </x14:dxf>
          </x14:cfRule>
          <xm:sqref>B38:R39 B42:R42 B41:H41 J40:R41 B40:E40 G40:H40</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42"/>
  <sheetViews>
    <sheetView topLeftCell="A4" workbookViewId="0">
      <selection activeCell="B4" sqref="B4"/>
    </sheetView>
  </sheetViews>
  <sheetFormatPr defaultRowHeight="40.799999999999997" customHeight="1"/>
  <cols>
    <col min="1" max="1" width="50.5546875" bestFit="1" customWidth="1"/>
    <col min="2" max="2" width="14" style="129" bestFit="1" customWidth="1"/>
  </cols>
  <sheetData>
    <row r="1" spans="1:18" ht="40.799999999999997" customHeight="1" thickBot="1">
      <c r="A1" s="240" t="s">
        <v>0</v>
      </c>
      <c r="B1" s="241"/>
      <c r="C1" s="241"/>
      <c r="D1" s="242"/>
      <c r="E1" s="241"/>
      <c r="F1" s="1"/>
      <c r="G1" s="1"/>
      <c r="H1" s="1"/>
      <c r="I1" s="1"/>
      <c r="J1" s="2"/>
      <c r="K1" s="1"/>
      <c r="L1" s="1"/>
      <c r="M1" s="1"/>
      <c r="N1" s="1"/>
      <c r="O1" s="1"/>
      <c r="P1" s="3"/>
      <c r="Q1" s="1"/>
      <c r="R1" s="1"/>
    </row>
    <row r="2" spans="1:18" ht="40.799999999999997" customHeight="1">
      <c r="A2" s="126"/>
      <c r="B2" s="132"/>
      <c r="C2" s="127"/>
      <c r="D2" s="128"/>
      <c r="E2" s="127"/>
      <c r="F2" s="122"/>
      <c r="G2" s="122"/>
      <c r="H2" s="1"/>
      <c r="I2" s="122"/>
      <c r="J2" s="123"/>
      <c r="K2" s="122"/>
      <c r="L2" s="122"/>
      <c r="M2" s="122"/>
      <c r="N2" s="122"/>
      <c r="O2" s="122"/>
      <c r="P2" s="124"/>
      <c r="Q2" s="122"/>
      <c r="R2" s="122"/>
    </row>
    <row r="3" spans="1:18" ht="40.799999999999997" customHeight="1">
      <c r="A3" s="8"/>
      <c r="B3" s="133" t="s">
        <v>16</v>
      </c>
    </row>
    <row r="4" spans="1:18" ht="40.799999999999997" customHeight="1">
      <c r="A4" s="91" t="s">
        <v>27</v>
      </c>
      <c r="B4" s="134" t="s">
        <v>28</v>
      </c>
    </row>
    <row r="5" spans="1:18" ht="40.799999999999997" customHeight="1">
      <c r="A5" s="25" t="s">
        <v>29</v>
      </c>
      <c r="B5" s="135">
        <v>30000</v>
      </c>
    </row>
    <row r="6" spans="1:18" ht="40.799999999999997" customHeight="1">
      <c r="A6" s="25" t="s">
        <v>30</v>
      </c>
      <c r="B6" s="135">
        <v>5400</v>
      </c>
    </row>
    <row r="7" spans="1:18" ht="40.799999999999997" customHeight="1">
      <c r="A7" s="25" t="s">
        <v>32</v>
      </c>
      <c r="B7" s="135">
        <v>940.58</v>
      </c>
    </row>
    <row r="8" spans="1:18" ht="40.799999999999997" customHeight="1">
      <c r="A8" s="25" t="s">
        <v>33</v>
      </c>
      <c r="B8" s="135">
        <v>35000</v>
      </c>
    </row>
    <row r="9" spans="1:18" ht="40.799999999999997" customHeight="1">
      <c r="A9" s="25" t="s">
        <v>34</v>
      </c>
      <c r="B9" s="135">
        <v>42000</v>
      </c>
    </row>
    <row r="10" spans="1:18" ht="40.799999999999997" customHeight="1">
      <c r="A10" s="25" t="s">
        <v>35</v>
      </c>
      <c r="B10" s="136">
        <v>458420.82</v>
      </c>
    </row>
    <row r="11" spans="1:18" ht="40.799999999999997" customHeight="1">
      <c r="A11" s="27" t="s">
        <v>36</v>
      </c>
      <c r="B11" s="137">
        <v>1521976</v>
      </c>
    </row>
    <row r="12" spans="1:18" ht="40.799999999999997" customHeight="1">
      <c r="A12" s="25" t="s">
        <v>37</v>
      </c>
      <c r="B12" s="136">
        <v>64546</v>
      </c>
    </row>
    <row r="13" spans="1:18" ht="40.799999999999997" customHeight="1">
      <c r="A13" s="25" t="s">
        <v>38</v>
      </c>
      <c r="B13" s="136">
        <v>168258</v>
      </c>
    </row>
    <row r="14" spans="1:18" ht="40.799999999999997" customHeight="1">
      <c r="A14" s="27" t="s">
        <v>39</v>
      </c>
      <c r="B14" s="137">
        <v>3599361.85</v>
      </c>
    </row>
    <row r="15" spans="1:18" ht="40.799999999999997" customHeight="1">
      <c r="A15" s="25" t="s">
        <v>40</v>
      </c>
      <c r="B15" s="136">
        <v>76036</v>
      </c>
    </row>
    <row r="16" spans="1:18" ht="40.799999999999997" customHeight="1">
      <c r="A16" s="25" t="s">
        <v>41</v>
      </c>
      <c r="B16" s="136">
        <v>54878</v>
      </c>
    </row>
    <row r="17" spans="1:2" ht="40.799999999999997" customHeight="1">
      <c r="A17" s="25" t="s">
        <v>42</v>
      </c>
      <c r="B17" s="136"/>
    </row>
    <row r="18" spans="1:2" ht="40.799999999999997" customHeight="1">
      <c r="A18" s="27" t="s">
        <v>43</v>
      </c>
      <c r="B18" s="137">
        <v>66067.759999999995</v>
      </c>
    </row>
    <row r="19" spans="1:2" ht="40.799999999999997" customHeight="1">
      <c r="A19" s="31" t="s">
        <v>44</v>
      </c>
      <c r="B19" s="138">
        <v>2535691.1700000004</v>
      </c>
    </row>
    <row r="20" spans="1:2" ht="40.799999999999997" customHeight="1">
      <c r="A20" s="25" t="s">
        <v>45</v>
      </c>
      <c r="B20" s="136">
        <v>100000</v>
      </c>
    </row>
    <row r="21" spans="1:2" ht="40.799999999999997" customHeight="1">
      <c r="A21" s="25" t="s">
        <v>46</v>
      </c>
      <c r="B21" s="136">
        <v>73099</v>
      </c>
    </row>
    <row r="22" spans="1:2" ht="40.799999999999997" customHeight="1">
      <c r="A22" s="25" t="s">
        <v>47</v>
      </c>
      <c r="B22" s="136">
        <v>778496</v>
      </c>
    </row>
    <row r="23" spans="1:2" ht="40.799999999999997" customHeight="1">
      <c r="A23" s="25" t="s">
        <v>48</v>
      </c>
      <c r="B23" s="136">
        <v>156000</v>
      </c>
    </row>
    <row r="24" spans="1:2" ht="40.799999999999997" customHeight="1">
      <c r="A24" s="25" t="s">
        <v>49</v>
      </c>
      <c r="B24" s="139">
        <v>148607.85</v>
      </c>
    </row>
    <row r="25" spans="1:2" ht="40.799999999999997" customHeight="1">
      <c r="A25" s="25" t="s">
        <v>50</v>
      </c>
      <c r="B25" s="139">
        <v>1459800</v>
      </c>
    </row>
    <row r="26" spans="1:2" ht="40.799999999999997" customHeight="1">
      <c r="A26" s="25" t="s">
        <v>51</v>
      </c>
      <c r="B26" s="136">
        <v>75700</v>
      </c>
    </row>
    <row r="27" spans="1:2" ht="40.799999999999997" customHeight="1">
      <c r="A27" s="25" t="s">
        <v>52</v>
      </c>
      <c r="B27" s="139">
        <v>524116</v>
      </c>
    </row>
    <row r="28" spans="1:2" ht="40.799999999999997" customHeight="1">
      <c r="A28" s="25" t="s">
        <v>53</v>
      </c>
      <c r="B28" s="139">
        <v>1308008</v>
      </c>
    </row>
    <row r="29" spans="1:2" ht="40.799999999999997" customHeight="1">
      <c r="A29" s="25" t="s">
        <v>56</v>
      </c>
      <c r="B29" s="136">
        <v>98060</v>
      </c>
    </row>
    <row r="30" spans="1:2" ht="40.799999999999997" customHeight="1">
      <c r="A30" s="25" t="s">
        <v>58</v>
      </c>
      <c r="B30" s="136">
        <v>40000</v>
      </c>
    </row>
    <row r="31" spans="1:2" ht="40.799999999999997" customHeight="1">
      <c r="A31" s="25" t="s">
        <v>59</v>
      </c>
      <c r="B31" s="138">
        <v>1241821</v>
      </c>
    </row>
    <row r="32" spans="1:2" ht="49.8" customHeight="1">
      <c r="A32" s="25" t="s">
        <v>60</v>
      </c>
      <c r="B32" s="136">
        <v>111629.54</v>
      </c>
    </row>
    <row r="33" spans="1:2" ht="40.799999999999997" customHeight="1">
      <c r="A33" s="25" t="s">
        <v>61</v>
      </c>
      <c r="B33" s="136">
        <v>8500</v>
      </c>
    </row>
    <row r="34" spans="1:2" ht="40.799999999999997" customHeight="1">
      <c r="A34" s="92" t="s">
        <v>62</v>
      </c>
      <c r="B34" s="135">
        <v>30000</v>
      </c>
    </row>
    <row r="35" spans="1:2" ht="40.799999999999997" customHeight="1">
      <c r="A35" s="92"/>
      <c r="B35" s="135"/>
    </row>
    <row r="36" spans="1:2" ht="40.799999999999997" customHeight="1">
      <c r="A36" s="92"/>
      <c r="B36" s="135"/>
    </row>
    <row r="37" spans="1:2" ht="57.75" customHeight="1">
      <c r="A37" s="44" t="s">
        <v>63</v>
      </c>
      <c r="B37" s="140"/>
    </row>
    <row r="38" spans="1:2" ht="91.5" customHeight="1">
      <c r="A38" s="49" t="s">
        <v>67</v>
      </c>
      <c r="B38" s="136">
        <v>536687.35999999999</v>
      </c>
    </row>
    <row r="39" spans="1:2" ht="40.799999999999997" customHeight="1">
      <c r="A39" s="51" t="s">
        <v>68</v>
      </c>
      <c r="B39" s="141">
        <f>SUM(B6:B38)</f>
        <v>15319100.929999998</v>
      </c>
    </row>
    <row r="40" spans="1:2" ht="40.799999999999997" customHeight="1">
      <c r="A40" s="38"/>
      <c r="B40" s="142"/>
    </row>
    <row r="41" spans="1:2" ht="40.799999999999997" customHeight="1">
      <c r="A41" s="59" t="s">
        <v>69</v>
      </c>
      <c r="B41" s="143">
        <v>2706</v>
      </c>
    </row>
    <row r="42" spans="1:2" ht="40.799999999999997" customHeight="1">
      <c r="A42" s="66"/>
      <c r="B42" s="142"/>
    </row>
  </sheetData>
  <customSheetViews>
    <customSheetView guid="{67B56ECE-405C-4574-830E-8288B238DD46}" state="hidden" topLeftCell="A4">
      <selection activeCell="B4" sqref="B4"/>
      <pageMargins left="0.7" right="0.7" top="0.75" bottom="0.75" header="0.3" footer="0.3"/>
    </customSheetView>
    <customSheetView guid="{536E65A8-AAEB-4C8E-B41F-640591C62A68}" state="hidden" topLeftCell="A4">
      <selection activeCell="B4" sqref="B4"/>
      <pageMargins left="0.7" right="0.7" top="0.75" bottom="0.75" header="0.3" footer="0.3"/>
    </customSheetView>
    <customSheetView guid="{AB0FB087-82D7-4F94-8308-D6F3FB89D9A7}" state="hidden" topLeftCell="A4">
      <selection activeCell="B4" sqref="B4"/>
      <pageMargins left="0.7" right="0.7" top="0.75" bottom="0.75" header="0.3" footer="0.3"/>
    </customSheetView>
    <customSheetView guid="{9ADFB77C-52E6-44E4-A9A7-73B42124B1CE}" state="hidden" topLeftCell="A4">
      <selection activeCell="B4" sqref="B4"/>
      <pageMargins left="0.7" right="0.7" top="0.75" bottom="0.75" header="0.3" footer="0.3"/>
    </customSheetView>
    <customSheetView guid="{442317D0-433B-45B3-A35B-DECDC5831118}" state="hidden" topLeftCell="A4">
      <selection activeCell="B4" sqref="B4"/>
      <pageMargins left="0.7" right="0.7" top="0.75" bottom="0.75" header="0.3" footer="0.3"/>
    </customSheetView>
    <customSheetView guid="{4B727CD6-1A2D-47E2-85CD-D58EBDFEFC1D}" state="hidden" topLeftCell="A4">
      <selection activeCell="B4" sqref="B4"/>
      <pageMargins left="0.7" right="0.7" top="0.75" bottom="0.75" header="0.3" footer="0.3"/>
    </customSheetView>
    <customSheetView guid="{474539C2-E8AC-48AA-8CD1-F699CD323E9D}" state="hidden" topLeftCell="A4">
      <selection activeCell="B4" sqref="B4"/>
      <pageMargins left="0.7" right="0.7" top="0.75" bottom="0.75" header="0.3" footer="0.3"/>
    </customSheetView>
    <customSheetView guid="{538723AC-9229-4670-8249-E98D66836D0E}" state="hidden" topLeftCell="A4">
      <selection activeCell="B4" sqref="B4"/>
      <pageMargins left="0.7" right="0.7" top="0.75" bottom="0.75" header="0.3" footer="0.3"/>
    </customSheetView>
    <customSheetView guid="{E758E5EE-8625-48A2-971E-697CE8C60C72}" state="hidden" topLeftCell="A4">
      <selection activeCell="B4" sqref="B4"/>
      <pageMargins left="0.7" right="0.7" top="0.75" bottom="0.75" header="0.3" footer="0.3"/>
    </customSheetView>
    <customSheetView guid="{9FC68027-15F4-4341-99AC-C65335EA83EB}" state="hidden" topLeftCell="A4">
      <selection activeCell="B4" sqref="B4"/>
      <pageMargins left="0.7" right="0.7" top="0.75" bottom="0.75" header="0.3" footer="0.3"/>
    </customSheetView>
    <customSheetView guid="{454C9484-A227-478A-AEC9-42331D2E7685}" state="hidden" topLeftCell="A4">
      <selection activeCell="B4" sqref="B4"/>
      <pageMargins left="0.7" right="0.7" top="0.75" bottom="0.75" header="0.3" footer="0.3"/>
    </customSheetView>
    <customSheetView guid="{70B7FB2F-66D5-4C0C-AC76-C517C7B127EE}" state="hidden" topLeftCell="A4">
      <selection activeCell="B4" sqref="B4"/>
      <pageMargins left="0.7" right="0.7" top="0.75" bottom="0.75" header="0.3" footer="0.3"/>
    </customSheetView>
    <customSheetView guid="{E2834DDA-36CC-45A1-8008-8C5A40581360}" state="hidden" topLeftCell="A4">
      <selection activeCell="B4" sqref="B4"/>
      <pageMargins left="0.7" right="0.7" top="0.75" bottom="0.75" header="0.3" footer="0.3"/>
    </customSheetView>
    <customSheetView guid="{22D968EB-EE4A-4C46-8AD2-A8EE6619CA18}" state="hidden" topLeftCell="A4">
      <selection activeCell="B4" sqref="B4"/>
      <pageMargins left="0.7" right="0.7" top="0.75" bottom="0.75" header="0.3" footer="0.3"/>
    </customSheetView>
    <customSheetView guid="{C08720C7-9518-48A9-8FAF-B0B2D1B17670}" state="hidden" topLeftCell="A4">
      <selection activeCell="B4" sqref="B4"/>
      <pageMargins left="0.7" right="0.7" top="0.75" bottom="0.75" header="0.3" footer="0.3"/>
    </customSheetView>
    <customSheetView guid="{C4836E1C-180B-498B-917D-ECE7D41D90B2}" state="hidden" topLeftCell="A4">
      <selection activeCell="B4" sqref="B4"/>
      <pageMargins left="0.7" right="0.7" top="0.75" bottom="0.75" header="0.3" footer="0.3"/>
    </customSheetView>
    <customSheetView guid="{DA7CE3CE-4011-48A4-A2B5-7F126370BA27}" state="hidden" topLeftCell="A4">
      <selection activeCell="B4" sqref="B4"/>
      <pageMargins left="0.7" right="0.7" top="0.75" bottom="0.75" header="0.3" footer="0.3"/>
    </customSheetView>
    <customSheetView guid="{17F0863B-C506-4DF1-B4DD-7CBE167402D2}" state="hidden" topLeftCell="A4">
      <selection activeCell="B4" sqref="B4"/>
      <pageMargins left="0.7" right="0.7" top="0.75" bottom="0.75" header="0.3" footer="0.3"/>
    </customSheetView>
    <customSheetView guid="{FB15CA71-0B67-4D54-8490-E4E2BF42F407}" state="hidden" topLeftCell="A4">
      <selection activeCell="B4" sqref="B4"/>
      <pageMargins left="0.7" right="0.7" top="0.75" bottom="0.75" header="0.3" footer="0.3"/>
    </customSheetView>
    <customSheetView guid="{A785E94F-F6B9-4A4B-AA0E-19C389DEBEE7}" state="hidden" topLeftCell="A4">
      <selection activeCell="B4" sqref="B4"/>
      <pageMargins left="0.7" right="0.7" top="0.75" bottom="0.75" header="0.3" footer="0.3"/>
    </customSheetView>
    <customSheetView guid="{138900E3-D716-4F4C-92C0-ED4C4004654F}" state="hidden" topLeftCell="A4">
      <selection activeCell="B4" sqref="B4"/>
      <pageMargins left="0.7" right="0.7" top="0.75" bottom="0.75" header="0.3" footer="0.3"/>
    </customSheetView>
    <customSheetView guid="{D5B5D6D9-C182-4443-8C56-57642350C7E4}" state="hidden" topLeftCell="A4">
      <selection activeCell="B4" sqref="B4"/>
      <pageMargins left="0.7" right="0.7" top="0.75" bottom="0.75" header="0.3" footer="0.3"/>
    </customSheetView>
    <customSheetView guid="{1F7AFC76-5635-405C-A6BB-7712DB01BE3F}" state="hidden" topLeftCell="A4">
      <selection activeCell="B4" sqref="B4"/>
      <pageMargins left="0.7" right="0.7" top="0.75" bottom="0.75" header="0.3" footer="0.3"/>
    </customSheetView>
  </customSheetViews>
  <mergeCells count="1">
    <mergeCell ref="A1:E1"/>
  </mergeCells>
  <dataValidations count="2">
    <dataValidation type="list" allowBlank="1" showInputMessage="1" showErrorMessage="1" prompt="Select from drop-down menu" sqref="B4">
      <formula1>RAG</formula1>
    </dataValidation>
    <dataValidation type="list" allowBlank="1" showInputMessage="1" showErrorMessage="1" sqref="B26 B21:B22 B13">
      <formula1>RAG</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ontainsText" priority="16" operator="containsText" text="Completed or fully on track" id="{332C90E9-1AAB-4FDC-A2C1-8FDA29B2E9B7}">
            <xm:f>NOT(ISERROR(SEARCH("Completed or fully on track",'2020 Allocations'!A3)))</xm:f>
            <x14:dxf>
              <fill>
                <patternFill>
                  <bgColor rgb="FF00B050"/>
                </patternFill>
              </fill>
            </x14:dxf>
          </x14:cfRule>
          <x14:cfRule type="containsText" priority="17" operator="containsText" text="On track with minor barriers to completion" id="{0F2DEAB4-D79A-4CCA-9836-344EC4154A6C}">
            <xm:f>NOT(ISERROR(SEARCH("On track with minor barriers to completion",'2020 Allocations'!A3)))</xm:f>
            <x14:dxf>
              <fill>
                <patternFill>
                  <bgColor theme="5"/>
                </patternFill>
              </fill>
            </x14:dxf>
          </x14:cfRule>
          <x14:cfRule type="containsText" priority="18" operator="containsText" text="Significant barriers to completion" id="{B031C33B-649C-40A3-B713-6A22955684E6}">
            <xm:f>NOT(ISERROR(SEARCH("Significant barriers to completion",'2020 Allocations'!A3)))</xm:f>
            <x14:dxf>
              <fill>
                <patternFill>
                  <bgColor rgb="FFFF0000"/>
                </patternFill>
              </fill>
            </x14:dxf>
          </x14:cfRule>
          <xm:sqref>A3</xm:sqref>
        </x14:conditionalFormatting>
        <x14:conditionalFormatting xmlns:xm="http://schemas.microsoft.com/office/excel/2006/main">
          <x14:cfRule type="containsText" priority="15" operator="containsText" text="Issues to overcome/expected to complete" id="{E8A0D8D7-B84B-4CDB-9AD0-5BB5558A5C8F}">
            <xm:f>NOT(ISERROR(SEARCH("Issues to overcome/expected to complete",'2020 Allocations'!A3)))</xm:f>
            <x14:dxf>
              <fill>
                <patternFill>
                  <bgColor theme="5"/>
                </patternFill>
              </fill>
            </x14:dxf>
          </x14:cfRule>
          <xm:sqref>A3</xm:sqref>
        </x14:conditionalFormatting>
        <x14:conditionalFormatting xmlns:xm="http://schemas.microsoft.com/office/excel/2006/main">
          <x14:cfRule type="containsText" priority="12" operator="containsText" text="Completed or fully on track" id="{BC3B2AC8-7B1C-4FAF-8543-FD172B723906}">
            <xm:f>NOT(ISERROR(SEARCH("Completed or fully on track",'2020 Allocations'!A48)))</xm:f>
            <x14:dxf>
              <fill>
                <patternFill>
                  <bgColor rgb="FF00B050"/>
                </patternFill>
              </fill>
            </x14:dxf>
          </x14:cfRule>
          <x14:cfRule type="containsText" priority="13" operator="containsText" text="Issues to overcome/expected to complete" id="{8F0FFB61-2410-419B-9F8C-3620F4DC502F}">
            <xm:f>NOT(ISERROR(SEARCH("Issues to overcome/expected to complete",'2020 Allocations'!A48)))</xm:f>
            <x14:dxf>
              <fill>
                <patternFill>
                  <bgColor theme="5"/>
                </patternFill>
              </fill>
            </x14:dxf>
          </x14:cfRule>
          <x14:cfRule type="containsText" priority="14" operator="containsText" text="Significant barriers to completion" id="{665AD7DF-A8DB-4691-865A-F3279E6C7A35}">
            <xm:f>NOT(ISERROR(SEARCH("Significant barriers to completion",'2020 Allocations'!A48)))</xm:f>
            <x14:dxf>
              <fill>
                <patternFill>
                  <bgColor rgb="FFFF0000"/>
                </patternFill>
              </fill>
            </x14:dxf>
          </x14:cfRule>
          <xm:sqref>A40:A42</xm:sqref>
        </x14:conditionalFormatting>
        <x14:conditionalFormatting xmlns:xm="http://schemas.microsoft.com/office/excel/2006/main">
          <x14:cfRule type="containsText" priority="4" operator="containsText" text="Issues to overcome/expected to complete" id="{8098C76F-1CB4-4D44-B308-D63D1FA1FD3A}">
            <xm:f>NOT(ISERROR(SEARCH("Issues to overcome/expected to complete",'https://drcd.cloud.gov.ie/apps/eDocs/S/RCDCS007/Files/RCDCS007-002-2020/CountyByCountyFundingApproved/[Department of Rural and Community Development, County Allocations 2017 to 2021 for publication.xlsx]Master County List'!#REF!)))</xm:f>
            <x14:dxf>
              <fill>
                <patternFill>
                  <bgColor theme="5"/>
                </patternFill>
              </fill>
            </x14:dxf>
          </x14:cfRule>
          <xm:sqref>B37:B38</xm:sqref>
        </x14:conditionalFormatting>
        <x14:conditionalFormatting xmlns:xm="http://schemas.microsoft.com/office/excel/2006/main">
          <x14:cfRule type="containsText" priority="5" operator="containsText" text="Completed or fully on track" id="{CD6EE306-4477-41DE-B773-3DECA5C09B85}">
            <xm:f>NOT(ISERROR(SEARCH("Completed or fully on track",'https://drcd.cloud.gov.ie/apps/eDocs/S/RCDCS007/Files/RCDCS007-002-2020/CountyByCountyFundingApproved/[Department of Rural and Community Development, County Allocations 2017 to 2021 for publication.xlsx]Master County List'!#REF!)))</xm:f>
            <x14:dxf>
              <fill>
                <patternFill>
                  <bgColor rgb="FF00B050"/>
                </patternFill>
              </fill>
            </x14:dxf>
          </x14:cfRule>
          <x14:cfRule type="containsText" priority="6" operator="containsText" text="On track with minor barriers to completion" id="{6B044ED5-2DCF-4F96-9B11-D3CCEA18F8D1}">
            <xm:f>NOT(ISERROR(SEARCH("On track with minor barriers to completion",'https://drcd.cloud.gov.ie/apps/eDocs/S/RCDCS007/Files/RCDCS007-002-2020/CountyByCountyFundingApproved/[Department of Rural and Community Development, County Allocations 2017 to 2021 for publication.xlsx]Master County List'!#REF!)))</xm:f>
            <x14:dxf>
              <fill>
                <patternFill>
                  <bgColor theme="5"/>
                </patternFill>
              </fill>
            </x14:dxf>
          </x14:cfRule>
          <x14:cfRule type="containsText" priority="7" operator="containsText" text="Significant barriers to completion" id="{A6D26C4B-09BF-4B23-AFDA-CAFEF5F759C6}">
            <xm:f>NOT(ISERROR(SEARCH("Significant barriers to completion",'https://drcd.cloud.gov.ie/apps/eDocs/S/RCDCS007/Files/RCDCS007-002-2020/CountyByCountyFundingApproved/[Department of Rural and Community Development, County Allocations 2017 to 2021 for publication.xlsx]Master County List'!#REF!)))</xm:f>
            <x14:dxf>
              <fill>
                <patternFill>
                  <bgColor rgb="FFFF0000"/>
                </patternFill>
              </fill>
            </x14:dxf>
          </x14:cfRule>
          <xm:sqref>B37:B38</xm:sqref>
        </x14:conditionalFormatting>
        <x14:conditionalFormatting xmlns:xm="http://schemas.microsoft.com/office/excel/2006/main">
          <x14:cfRule type="containsText" priority="1" operator="containsText" text="Completed or fully on track" id="{D0937EA7-3E35-4E8F-85C7-43585AF15AEF}">
            <xm:f>NOT(ISERROR(SEARCH("Completed or fully on track",'https://drcd.cloud.gov.ie/apps/eDocs/S/RCDCS007/Files/RCDCS007-002-2020/CountyByCountyFundingApproved/[Department of Rural and Community Development, County Allocations 2017 to 2021 for publication.xlsx]Master County List'!#REF!)))</xm:f>
            <x14:dxf>
              <fill>
                <patternFill>
                  <bgColor rgb="FF00B050"/>
                </patternFill>
              </fill>
            </x14:dxf>
          </x14:cfRule>
          <x14:cfRule type="containsText" priority="2" operator="containsText" text="Issues to overcome/expected to complete" id="{5DCE4971-FC40-4BB6-A70D-0423A4D25097}">
            <xm:f>NOT(ISERROR(SEARCH("Issues to overcome/expected to complete",'https://drcd.cloud.gov.ie/apps/eDocs/S/RCDCS007/Files/RCDCS007-002-2020/CountyByCountyFundingApproved/[Department of Rural and Community Development, County Allocations 2017 to 2021 for publication.xlsx]Master County List'!#REF!)))</xm:f>
            <x14:dxf>
              <fill>
                <patternFill>
                  <bgColor theme="5"/>
                </patternFill>
              </fill>
            </x14:dxf>
          </x14:cfRule>
          <x14:cfRule type="containsText" priority="3" operator="containsText" text="Significant barriers to completion" id="{997F6F70-3278-4B70-AC91-7EAC981A6F8A}">
            <xm:f>NOT(ISERROR(SEARCH("Significant barriers to completion",'https://drcd.cloud.gov.ie/apps/eDocs/S/RCDCS007/Files/RCDCS007-002-2020/CountyByCountyFundingApproved/[Department of Rural and Community Development, County Allocations 2017 to 2021 for publication.xlsx]Master County List'!#REF!)))</xm:f>
            <x14:dxf>
              <fill>
                <patternFill>
                  <bgColor rgb="FFFF0000"/>
                </patternFill>
              </fill>
            </x14:dxf>
          </x14:cfRule>
          <xm:sqref>B37:B38</xm:sqref>
        </x14:conditionalFormatting>
        <x14:conditionalFormatting xmlns:xm="http://schemas.microsoft.com/office/excel/2006/main">
          <x14:cfRule type="containsText" priority="2489" operator="containsText" text="Completed or fully on track" id="{332C90E9-1AAB-4FDC-A2C1-8FDA29B2E9B7}">
            <xm:f>NOT(ISERROR(SEARCH("Completed or fully on track",'2020 Allocations'!R36)))</xm:f>
            <x14:dxf>
              <fill>
                <patternFill>
                  <bgColor rgb="FF00B050"/>
                </patternFill>
              </fill>
            </x14:dxf>
          </x14:cfRule>
          <x14:cfRule type="containsText" priority="2490" operator="containsText" text="On track with minor barriers to completion" id="{0F2DEAB4-D79A-4CCA-9836-344EC4154A6C}">
            <xm:f>NOT(ISERROR(SEARCH("On track with minor barriers to completion",'2020 Allocations'!R36)))</xm:f>
            <x14:dxf>
              <fill>
                <patternFill>
                  <bgColor theme="5"/>
                </patternFill>
              </fill>
            </x14:dxf>
          </x14:cfRule>
          <x14:cfRule type="containsText" priority="2491" operator="containsText" text="Significant barriers to completion" id="{B031C33B-649C-40A3-B713-6A22955684E6}">
            <xm:f>NOT(ISERROR(SEARCH("Significant barriers to completion",'2020 Allocations'!R36)))</xm:f>
            <x14:dxf>
              <fill>
                <patternFill>
                  <bgColor rgb="FFFF0000"/>
                </patternFill>
              </fill>
            </x14:dxf>
          </x14:cfRule>
          <xm:sqref>B31</xm:sqref>
        </x14:conditionalFormatting>
        <x14:conditionalFormatting xmlns:xm="http://schemas.microsoft.com/office/excel/2006/main">
          <x14:cfRule type="containsText" priority="2510" operator="containsText" text="Issues to overcome/expected to complete" id="{E8A0D8D7-B84B-4CDB-9AD0-5BB5558A5C8F}">
            <xm:f>NOT(ISERROR(SEARCH("Issues to overcome/expected to complete",'2020 Allocations'!R36)))</xm:f>
            <x14:dxf>
              <fill>
                <patternFill>
                  <bgColor theme="5"/>
                </patternFill>
              </fill>
            </x14:dxf>
          </x14:cfRule>
          <xm:sqref>B31</xm:sqref>
        </x14:conditionalFormatting>
        <x14:conditionalFormatting xmlns:xm="http://schemas.microsoft.com/office/excel/2006/main">
          <x14:cfRule type="containsText" priority="2520" operator="containsText" text="Completed or fully on track" id="{BC3B2AC8-7B1C-4FAF-8543-FD172B723906}">
            <xm:f>NOT(ISERROR(SEARCH("Completed or fully on track",'2020 Allocations'!R48)))</xm:f>
            <x14:dxf>
              <fill>
                <patternFill>
                  <bgColor rgb="FF00B050"/>
                </patternFill>
              </fill>
            </x14:dxf>
          </x14:cfRule>
          <x14:cfRule type="containsText" priority="2521" operator="containsText" text="Issues to overcome/expected to complete" id="{8F0FFB61-2410-419B-9F8C-3620F4DC502F}">
            <xm:f>NOT(ISERROR(SEARCH("Issues to overcome/expected to complete",'2020 Allocations'!R48)))</xm:f>
            <x14:dxf>
              <fill>
                <patternFill>
                  <bgColor theme="5"/>
                </patternFill>
              </fill>
            </x14:dxf>
          </x14:cfRule>
          <x14:cfRule type="containsText" priority="2522" operator="containsText" text="Significant barriers to completion" id="{665AD7DF-A8DB-4691-865A-F3279E6C7A35}">
            <xm:f>NOT(ISERROR(SEARCH("Significant barriers to completion",'2020 Allocations'!R48)))</xm:f>
            <x14:dxf>
              <fill>
                <patternFill>
                  <bgColor rgb="FFFF0000"/>
                </patternFill>
              </fill>
            </x14:dxf>
          </x14:cfRule>
          <xm:sqref>B40:B42</xm:sqref>
        </x14:conditionalFormatting>
        <x14:conditionalFormatting xmlns:xm="http://schemas.microsoft.com/office/excel/2006/main">
          <x14:cfRule type="containsText" priority="2550" operator="containsText" text="Issues to overcome/expected to complete" id="{01266BF9-ED35-44FE-BCAD-EED3BBC57C76}">
            <xm:f>NOT(ISERROR(SEARCH("Issues to overcome/expected to complete",'2020 Allocations'!R10)))</xm:f>
            <x14:dxf>
              <fill>
                <patternFill>
                  <bgColor rgb="FFED7D31"/>
                </patternFill>
              </fill>
            </x14:dxf>
          </x14:cfRule>
          <xm:sqref>B12 B9</xm:sqref>
        </x14:conditionalFormatting>
        <x14:conditionalFormatting xmlns:xm="http://schemas.microsoft.com/office/excel/2006/main">
          <x14:cfRule type="containsText" priority="2554" operator="containsText" text="Completed or fully on track" id="{66E10F27-7721-4748-A64C-FB622D3E3D39}">
            <xm:f>NOT(ISERROR(SEARCH("Completed or fully on track",'2020 Allocations'!R10)))</xm:f>
            <x14:dxf>
              <fill>
                <patternFill>
                  <bgColor rgb="FF00B050"/>
                </patternFill>
              </fill>
            </x14:dxf>
          </x14:cfRule>
          <x14:cfRule type="containsText" priority="2555" operator="containsText" text="On track with minor barriers to completion" id="{C2A7AB1E-E9FC-4DD4-AA45-18D53AB8975E}">
            <xm:f>NOT(ISERROR(SEARCH("On track with minor barriers to completion",'2020 Allocations'!R10)))</xm:f>
            <x14:dxf>
              <fill>
                <patternFill>
                  <bgColor rgb="FFED7D31"/>
                </patternFill>
              </fill>
            </x14:dxf>
          </x14:cfRule>
          <x14:cfRule type="containsText" priority="2556" operator="containsText" text="Significant barriers to completion" id="{1B1F1601-E6E8-48CF-80A2-9F1E51A11CC8}">
            <xm:f>NOT(ISERROR(SEARCH("Significant barriers to completion",'2020 Allocations'!R10)))</xm:f>
            <x14:dxf>
              <fill>
                <patternFill>
                  <bgColor rgb="FFFF0000"/>
                </patternFill>
              </fill>
            </x14:dxf>
          </x14:cfRule>
          <xm:sqref>B12 B9</xm:sqref>
        </x14:conditionalFormatting>
        <x14:conditionalFormatting xmlns:xm="http://schemas.microsoft.com/office/excel/2006/main">
          <x14:cfRule type="containsText" priority="2561" operator="containsText" text="Completed or fully on track" id="{BC3B2AC8-7B1C-4FAF-8543-FD172B723906}">
            <xm:f>NOT(ISERROR(SEARCH("Completed or fully on track",'2020 Allocations'!A22)))</xm:f>
            <x14:dxf>
              <fill>
                <patternFill>
                  <bgColor rgb="FF00B050"/>
                </patternFill>
              </fill>
            </x14:dxf>
          </x14:cfRule>
          <x14:cfRule type="containsText" priority="2562" operator="containsText" text="Issues to overcome/expected to complete" id="{8F0FFB61-2410-419B-9F8C-3620F4DC502F}">
            <xm:f>NOT(ISERROR(SEARCH("Issues to overcome/expected to complete",'2020 Allocations'!A22)))</xm:f>
            <x14:dxf>
              <fill>
                <patternFill>
                  <bgColor theme="5"/>
                </patternFill>
              </fill>
            </x14:dxf>
          </x14:cfRule>
          <x14:cfRule type="containsText" priority="2563" operator="containsText" text="Significant barriers to completion" id="{665AD7DF-A8DB-4691-865A-F3279E6C7A35}">
            <xm:f>NOT(ISERROR(SEARCH("Significant barriers to completion",'2020 Allocations'!A22)))</xm:f>
            <x14:dxf>
              <fill>
                <patternFill>
                  <bgColor rgb="FFFF0000"/>
                </patternFill>
              </fill>
            </x14:dxf>
          </x14:cfRule>
          <xm:sqref>A26 A20:A23</xm:sqref>
        </x14:conditionalFormatting>
        <x14:conditionalFormatting xmlns:xm="http://schemas.microsoft.com/office/excel/2006/main">
          <x14:cfRule type="containsText" priority="2607" operator="containsText" text="Completed or fully on track" id="{BC3B2AC8-7B1C-4FAF-8543-FD172B723906}">
            <xm:f>NOT(ISERROR(SEARCH("Completed or fully on track",'2020 Allocations'!R22)))</xm:f>
            <x14:dxf>
              <fill>
                <patternFill>
                  <bgColor rgb="FF00B050"/>
                </patternFill>
              </fill>
            </x14:dxf>
          </x14:cfRule>
          <x14:cfRule type="containsText" priority="2608" operator="containsText" text="Issues to overcome/expected to complete" id="{8F0FFB61-2410-419B-9F8C-3620F4DC502F}">
            <xm:f>NOT(ISERROR(SEARCH("Issues to overcome/expected to complete",'2020 Allocations'!R22)))</xm:f>
            <x14:dxf>
              <fill>
                <patternFill>
                  <bgColor theme="5"/>
                </patternFill>
              </fill>
            </x14:dxf>
          </x14:cfRule>
          <x14:cfRule type="containsText" priority="2609" operator="containsText" text="Significant barriers to completion" id="{665AD7DF-A8DB-4691-865A-F3279E6C7A35}">
            <xm:f>NOT(ISERROR(SEARCH("Significant barriers to completion",'2020 Allocations'!R22)))</xm:f>
            <x14:dxf>
              <fill>
                <patternFill>
                  <bgColor rgb="FFFF0000"/>
                </patternFill>
              </fill>
            </x14:dxf>
          </x14:cfRule>
          <xm:sqref>B26 B20:B23</xm:sqref>
        </x14:conditionalFormatting>
        <x14:conditionalFormatting xmlns:xm="http://schemas.microsoft.com/office/excel/2006/main">
          <x14:cfRule type="containsText" priority="2614" operator="containsText" text="Completed or fully on track" id="{332C90E9-1AAB-4FDC-A2C1-8FDA29B2E9B7}">
            <xm:f>NOT(ISERROR(SEARCH("Completed or fully on track",'2020 Allocations'!R25)))</xm:f>
            <x14:dxf>
              <fill>
                <patternFill>
                  <bgColor rgb="FF00B050"/>
                </patternFill>
              </fill>
            </x14:dxf>
          </x14:cfRule>
          <x14:cfRule type="containsText" priority="2615" operator="containsText" text="On track with minor barriers to completion" id="{0F2DEAB4-D79A-4CCA-9836-344EC4154A6C}">
            <xm:f>NOT(ISERROR(SEARCH("On track with minor barriers to completion",'2020 Allocations'!R25)))</xm:f>
            <x14:dxf>
              <fill>
                <patternFill>
                  <bgColor theme="5"/>
                </patternFill>
              </fill>
            </x14:dxf>
          </x14:cfRule>
          <x14:cfRule type="containsText" priority="2616" operator="containsText" text="Significant barriers to completion" id="{B031C33B-649C-40A3-B713-6A22955684E6}">
            <xm:f>NOT(ISERROR(SEARCH("Significant barriers to completion",'2020 Allocations'!R25)))</xm:f>
            <x14:dxf>
              <fill>
                <patternFill>
                  <bgColor rgb="FFFF0000"/>
                </patternFill>
              </fill>
            </x14:dxf>
          </x14:cfRule>
          <xm:sqref>B23</xm:sqref>
        </x14:conditionalFormatting>
        <x14:conditionalFormatting xmlns:xm="http://schemas.microsoft.com/office/excel/2006/main">
          <x14:cfRule type="containsText" priority="2623" operator="containsText" text="Issues to overcome/expected to complete" id="{E8A0D8D7-B84B-4CDB-9AD0-5BB5558A5C8F}">
            <xm:f>NOT(ISERROR(SEARCH("Issues to overcome/expected to complete",'2020 Allocations'!R25)))</xm:f>
            <x14:dxf>
              <fill>
                <patternFill>
                  <bgColor theme="5"/>
                </patternFill>
              </fill>
            </x14:dxf>
          </x14:cfRule>
          <xm:sqref>B23</xm:sqref>
        </x14:conditionalFormatting>
        <x14:conditionalFormatting xmlns:xm="http://schemas.microsoft.com/office/excel/2006/main">
          <x14:cfRule type="containsText" priority="2644" operator="containsText" text="Completed or fully on track" id="{BC3B2AC8-7B1C-4FAF-8543-FD172B723906}">
            <xm:f>NOT(ISERROR(SEARCH("Completed or fully on track",'2020 Allocations'!A33)))</xm:f>
            <x14:dxf>
              <fill>
                <patternFill>
                  <bgColor rgb="FF00B050"/>
                </patternFill>
              </fill>
            </x14:dxf>
          </x14:cfRule>
          <x14:cfRule type="containsText" priority="2645" operator="containsText" text="Issues to overcome/expected to complete" id="{8F0FFB61-2410-419B-9F8C-3620F4DC502F}">
            <xm:f>NOT(ISERROR(SEARCH("Issues to overcome/expected to complete",'2020 Allocations'!A33)))</xm:f>
            <x14:dxf>
              <fill>
                <patternFill>
                  <bgColor theme="5"/>
                </patternFill>
              </fill>
            </x14:dxf>
          </x14:cfRule>
          <x14:cfRule type="containsText" priority="2646" operator="containsText" text="Significant barriers to completion" id="{665AD7DF-A8DB-4691-865A-F3279E6C7A35}">
            <xm:f>NOT(ISERROR(SEARCH("Significant barriers to completion",'2020 Allocations'!A33)))</xm:f>
            <x14:dxf>
              <fill>
                <patternFill>
                  <bgColor rgb="FFFF0000"/>
                </patternFill>
              </fill>
            </x14:dxf>
          </x14:cfRule>
          <xm:sqref>A29</xm:sqref>
        </x14:conditionalFormatting>
        <x14:conditionalFormatting xmlns:xm="http://schemas.microsoft.com/office/excel/2006/main">
          <x14:cfRule type="containsText" priority="2656" operator="containsText" text="Completed or fully on track" id="{BC3B2AC8-7B1C-4FAF-8543-FD172B723906}">
            <xm:f>NOT(ISERROR(SEARCH("Completed or fully on track",'2020 Allocations'!R33)))</xm:f>
            <x14:dxf>
              <fill>
                <patternFill>
                  <bgColor rgb="FF00B050"/>
                </patternFill>
              </fill>
            </x14:dxf>
          </x14:cfRule>
          <x14:cfRule type="containsText" priority="2657" operator="containsText" text="Issues to overcome/expected to complete" id="{8F0FFB61-2410-419B-9F8C-3620F4DC502F}">
            <xm:f>NOT(ISERROR(SEARCH("Issues to overcome/expected to complete",'2020 Allocations'!R33)))</xm:f>
            <x14:dxf>
              <fill>
                <patternFill>
                  <bgColor theme="5"/>
                </patternFill>
              </fill>
            </x14:dxf>
          </x14:cfRule>
          <x14:cfRule type="containsText" priority="2658" operator="containsText" text="Significant barriers to completion" id="{665AD7DF-A8DB-4691-865A-F3279E6C7A35}">
            <xm:f>NOT(ISERROR(SEARCH("Significant barriers to completion",'2020 Allocations'!R33)))</xm:f>
            <x14:dxf>
              <fill>
                <patternFill>
                  <bgColor rgb="FFFF0000"/>
                </patternFill>
              </fill>
            </x14:dxf>
          </x14:cfRule>
          <xm:sqref>B29</xm:sqref>
        </x14:conditionalFormatting>
        <x14:conditionalFormatting xmlns:xm="http://schemas.microsoft.com/office/excel/2006/main">
          <x14:cfRule type="containsText" priority="2708" operator="containsText" text="Completed or fully on track" id="{BC3B2AC8-7B1C-4FAF-8543-FD172B723906}">
            <xm:f>NOT(ISERROR(SEARCH("Completed or fully on track",'2020 Allocations'!A35)))</xm:f>
            <x14:dxf>
              <fill>
                <patternFill>
                  <bgColor rgb="FF00B050"/>
                </patternFill>
              </fill>
            </x14:dxf>
          </x14:cfRule>
          <x14:cfRule type="containsText" priority="2709" operator="containsText" text="Issues to overcome/expected to complete" id="{8F0FFB61-2410-419B-9F8C-3620F4DC502F}">
            <xm:f>NOT(ISERROR(SEARCH("Issues to overcome/expected to complete",'2020 Allocations'!A35)))</xm:f>
            <x14:dxf>
              <fill>
                <patternFill>
                  <bgColor theme="5"/>
                </patternFill>
              </fill>
            </x14:dxf>
          </x14:cfRule>
          <x14:cfRule type="containsText" priority="2710" operator="containsText" text="Significant barriers to completion" id="{665AD7DF-A8DB-4691-865A-F3279E6C7A35}">
            <xm:f>NOT(ISERROR(SEARCH("Significant barriers to completion",'2020 Allocations'!A35)))</xm:f>
            <x14:dxf>
              <fill>
                <patternFill>
                  <bgColor rgb="FFFF0000"/>
                </patternFill>
              </fill>
            </x14:dxf>
          </x14:cfRule>
          <xm:sqref>A30:A36</xm:sqref>
        </x14:conditionalFormatting>
        <x14:conditionalFormatting xmlns:xm="http://schemas.microsoft.com/office/excel/2006/main">
          <x14:cfRule type="containsText" priority="2714" operator="containsText" text="Completed or fully on track" id="{BC3B2AC8-7B1C-4FAF-8543-FD172B723906}">
            <xm:f>NOT(ISERROR(SEARCH("Completed or fully on track",'2020 Allocations'!R35)))</xm:f>
            <x14:dxf>
              <fill>
                <patternFill>
                  <bgColor rgb="FF00B050"/>
                </patternFill>
              </fill>
            </x14:dxf>
          </x14:cfRule>
          <x14:cfRule type="containsText" priority="2715" operator="containsText" text="Issues to overcome/expected to complete" id="{8F0FFB61-2410-419B-9F8C-3620F4DC502F}">
            <xm:f>NOT(ISERROR(SEARCH("Issues to overcome/expected to complete",'2020 Allocations'!R35)))</xm:f>
            <x14:dxf>
              <fill>
                <patternFill>
                  <bgColor theme="5"/>
                </patternFill>
              </fill>
            </x14:dxf>
          </x14:cfRule>
          <x14:cfRule type="containsText" priority="2716" operator="containsText" text="Significant barriers to completion" id="{665AD7DF-A8DB-4691-865A-F3279E6C7A35}">
            <xm:f>NOT(ISERROR(SEARCH("Significant barriers to completion",'2020 Allocations'!R35)))</xm:f>
            <x14:dxf>
              <fill>
                <patternFill>
                  <bgColor rgb="FFFF0000"/>
                </patternFill>
              </fill>
            </x14:dxf>
          </x14:cfRule>
          <xm:sqref>B30:B36</xm:sqref>
        </x14:conditionalFormatting>
        <x14:conditionalFormatting xmlns:xm="http://schemas.microsoft.com/office/excel/2006/main">
          <x14:cfRule type="containsText" priority="2722" operator="containsText" text="Issues to overcome/expected to complete" id="{01266BF9-ED35-44FE-BCAD-EED3BBC57C76}">
            <xm:f>NOT(ISERROR(SEARCH("Issues to overcome/expected to complete",'2020 Allocations'!R6)))</xm:f>
            <x14:dxf>
              <fill>
                <patternFill>
                  <bgColor rgb="FFED7D31"/>
                </patternFill>
              </fill>
            </x14:dxf>
          </x14:cfRule>
          <xm:sqref>B6</xm:sqref>
        </x14:conditionalFormatting>
        <x14:conditionalFormatting xmlns:xm="http://schemas.microsoft.com/office/excel/2006/main">
          <x14:cfRule type="containsText" priority="2726" operator="containsText" text="Completed or fully on track" id="{66E10F27-7721-4748-A64C-FB622D3E3D39}">
            <xm:f>NOT(ISERROR(SEARCH("Completed or fully on track",'2020 Allocations'!R6)))</xm:f>
            <x14:dxf>
              <fill>
                <patternFill>
                  <bgColor rgb="FF00B050"/>
                </patternFill>
              </fill>
            </x14:dxf>
          </x14:cfRule>
          <x14:cfRule type="containsText" priority="2727" operator="containsText" text="On track with minor barriers to completion" id="{C2A7AB1E-E9FC-4DD4-AA45-18D53AB8975E}">
            <xm:f>NOT(ISERROR(SEARCH("On track with minor barriers to completion",'2020 Allocations'!R6)))</xm:f>
            <x14:dxf>
              <fill>
                <patternFill>
                  <bgColor rgb="FFED7D31"/>
                </patternFill>
              </fill>
            </x14:dxf>
          </x14:cfRule>
          <x14:cfRule type="containsText" priority="2728" operator="containsText" text="Significant barriers to completion" id="{1B1F1601-E6E8-48CF-80A2-9F1E51A11CC8}">
            <xm:f>NOT(ISERROR(SEARCH("Significant barriers to completion",'2020 Allocations'!R6)))</xm:f>
            <x14:dxf>
              <fill>
                <patternFill>
                  <bgColor rgb="FFFF0000"/>
                </patternFill>
              </fill>
            </x14:dxf>
          </x14:cfRule>
          <xm:sqref>B6</xm:sqref>
        </x14:conditionalFormatting>
        <x14:conditionalFormatting xmlns:xm="http://schemas.microsoft.com/office/excel/2006/main">
          <x14:cfRule type="containsText" priority="2732" operator="containsText" text="Completed or fully on track" id="{BC3B2AC8-7B1C-4FAF-8543-FD172B723906}">
            <xm:f>NOT(ISERROR(SEARCH("Completed or fully on track",'2020 Allocations'!A4)))</xm:f>
            <x14:dxf>
              <fill>
                <patternFill>
                  <bgColor rgb="FF00B050"/>
                </patternFill>
              </fill>
            </x14:dxf>
          </x14:cfRule>
          <x14:cfRule type="containsText" priority="2733" operator="containsText" text="Issues to overcome/expected to complete" id="{8F0FFB61-2410-419B-9F8C-3620F4DC502F}">
            <xm:f>NOT(ISERROR(SEARCH("Issues to overcome/expected to complete",'2020 Allocations'!A4)))</xm:f>
            <x14:dxf>
              <fill>
                <patternFill>
                  <bgColor theme="5"/>
                </patternFill>
              </fill>
            </x14:dxf>
          </x14:cfRule>
          <x14:cfRule type="containsText" priority="2734" operator="containsText" text="Significant barriers to completion" id="{665AD7DF-A8DB-4691-865A-F3279E6C7A35}">
            <xm:f>NOT(ISERROR(SEARCH("Significant barriers to completion",'2020 Allocations'!A4)))</xm:f>
            <x14:dxf>
              <fill>
                <patternFill>
                  <bgColor rgb="FFFF0000"/>
                </patternFill>
              </fill>
            </x14:dxf>
          </x14:cfRule>
          <xm:sqref>A4:A5</xm:sqref>
        </x14:conditionalFormatting>
        <x14:conditionalFormatting xmlns:xm="http://schemas.microsoft.com/office/excel/2006/main">
          <x14:cfRule type="containsText" priority="2735" operator="containsText" text="Completed or fully on track" id="{BC3B2AC8-7B1C-4FAF-8543-FD172B723906}">
            <xm:f>NOT(ISERROR(SEARCH("Completed or fully on track",'2020 Allocations'!R5)))</xm:f>
            <x14:dxf>
              <fill>
                <patternFill>
                  <bgColor rgb="FF00B050"/>
                </patternFill>
              </fill>
            </x14:dxf>
          </x14:cfRule>
          <x14:cfRule type="containsText" priority="2736" operator="containsText" text="Issues to overcome/expected to complete" id="{8F0FFB61-2410-419B-9F8C-3620F4DC502F}">
            <xm:f>NOT(ISERROR(SEARCH("Issues to overcome/expected to complete",'2020 Allocations'!R5)))</xm:f>
            <x14:dxf>
              <fill>
                <patternFill>
                  <bgColor theme="5"/>
                </patternFill>
              </fill>
            </x14:dxf>
          </x14:cfRule>
          <x14:cfRule type="containsText" priority="2737" operator="containsText" text="Significant barriers to completion" id="{665AD7DF-A8DB-4691-865A-F3279E6C7A35}">
            <xm:f>NOT(ISERROR(SEARCH("Significant barriers to completion",'2020 Allocations'!R5)))</xm:f>
            <x14:dxf>
              <fill>
                <patternFill>
                  <bgColor rgb="FFFF0000"/>
                </patternFill>
              </fill>
            </x14:dxf>
          </x14:cfRule>
          <xm:sqref>B5</xm:sqref>
        </x14:conditionalFormatting>
        <x14:conditionalFormatting xmlns:xm="http://schemas.microsoft.com/office/excel/2006/main">
          <x14:cfRule type="containsText" priority="2741" operator="containsText" text="Completed or fully on track" id="{332C90E9-1AAB-4FDC-A2C1-8FDA29B2E9B7}">
            <xm:f>NOT(ISERROR(SEARCH("Completed or fully on track",'2020 Allocations'!R3)))</xm:f>
            <x14:dxf>
              <fill>
                <patternFill>
                  <bgColor rgb="FF00B050"/>
                </patternFill>
              </fill>
            </x14:dxf>
          </x14:cfRule>
          <x14:cfRule type="containsText" priority="2742" operator="containsText" text="On track with minor barriers to completion" id="{0F2DEAB4-D79A-4CCA-9836-344EC4154A6C}">
            <xm:f>NOT(ISERROR(SEARCH("On track with minor barriers to completion",'2020 Allocations'!R3)))</xm:f>
            <x14:dxf>
              <fill>
                <patternFill>
                  <bgColor theme="5"/>
                </patternFill>
              </fill>
            </x14:dxf>
          </x14:cfRule>
          <x14:cfRule type="containsText" priority="2743" operator="containsText" text="Significant barriers to completion" id="{B031C33B-649C-40A3-B713-6A22955684E6}">
            <xm:f>NOT(ISERROR(SEARCH("Significant barriers to completion",'2020 Allocations'!R3)))</xm:f>
            <x14:dxf>
              <fill>
                <patternFill>
                  <bgColor rgb="FFFF0000"/>
                </patternFill>
              </fill>
            </x14:dxf>
          </x14:cfRule>
          <xm:sqref>B3:B5</xm:sqref>
        </x14:conditionalFormatting>
        <x14:conditionalFormatting xmlns:xm="http://schemas.microsoft.com/office/excel/2006/main">
          <x14:cfRule type="containsText" priority="2747" operator="containsText" text="Issues to overcome/expected to complete" id="{E8A0D8D7-B84B-4CDB-9AD0-5BB5558A5C8F}">
            <xm:f>NOT(ISERROR(SEARCH("Issues to overcome/expected to complete",'2020 Allocations'!R3)))</xm:f>
            <x14:dxf>
              <fill>
                <patternFill>
                  <bgColor theme="5"/>
                </patternFill>
              </fill>
            </x14:dxf>
          </x14:cfRule>
          <xm:sqref>B3:B5</xm:sqref>
        </x14:conditionalFormatting>
        <x14:conditionalFormatting xmlns:xm="http://schemas.microsoft.com/office/excel/2006/main">
          <x14:cfRule type="containsText" priority="2760" operator="containsText" text="Completed or fully on track" id="{BC3B2AC8-7B1C-4FAF-8543-FD172B723906}">
            <xm:f>NOT(ISERROR(SEARCH("Completed or fully on track",'2020 Allocations'!A8)))</xm:f>
            <x14:dxf>
              <fill>
                <patternFill>
                  <bgColor rgb="FF00B050"/>
                </patternFill>
              </fill>
            </x14:dxf>
          </x14:cfRule>
          <x14:cfRule type="containsText" priority="2761" operator="containsText" text="Issues to overcome/expected to complete" id="{8F0FFB61-2410-419B-9F8C-3620F4DC502F}">
            <xm:f>NOT(ISERROR(SEARCH("Issues to overcome/expected to complete",'2020 Allocations'!A8)))</xm:f>
            <x14:dxf>
              <fill>
                <patternFill>
                  <bgColor theme="5"/>
                </patternFill>
              </fill>
            </x14:dxf>
          </x14:cfRule>
          <x14:cfRule type="containsText" priority="2762" operator="containsText" text="Significant barriers to completion" id="{665AD7DF-A8DB-4691-865A-F3279E6C7A35}">
            <xm:f>NOT(ISERROR(SEARCH("Significant barriers to completion",'2020 Allocations'!A8)))</xm:f>
            <x14:dxf>
              <fill>
                <patternFill>
                  <bgColor rgb="FFFF0000"/>
                </patternFill>
              </fill>
            </x14:dxf>
          </x14:cfRule>
          <xm:sqref>A7:A19</xm:sqref>
        </x14:conditionalFormatting>
        <x14:conditionalFormatting xmlns:xm="http://schemas.microsoft.com/office/excel/2006/main">
          <x14:cfRule type="containsText" priority="2766" operator="containsText" text="Completed or fully on track" id="{BC3B2AC8-7B1C-4FAF-8543-FD172B723906}">
            <xm:f>NOT(ISERROR(SEARCH("Completed or fully on track",'2020 Allocations'!R8)))</xm:f>
            <x14:dxf>
              <fill>
                <patternFill>
                  <bgColor rgb="FF00B050"/>
                </patternFill>
              </fill>
            </x14:dxf>
          </x14:cfRule>
          <x14:cfRule type="containsText" priority="2767" operator="containsText" text="Issues to overcome/expected to complete" id="{8F0FFB61-2410-419B-9F8C-3620F4DC502F}">
            <xm:f>NOT(ISERROR(SEARCH("Issues to overcome/expected to complete",'2020 Allocations'!R8)))</xm:f>
            <x14:dxf>
              <fill>
                <patternFill>
                  <bgColor theme="5"/>
                </patternFill>
              </fill>
            </x14:dxf>
          </x14:cfRule>
          <x14:cfRule type="containsText" priority="2768" operator="containsText" text="Significant barriers to completion" id="{665AD7DF-A8DB-4691-865A-F3279E6C7A35}">
            <xm:f>NOT(ISERROR(SEARCH("Significant barriers to completion",'2020 Allocations'!R8)))</xm:f>
            <x14:dxf>
              <fill>
                <patternFill>
                  <bgColor rgb="FFFF0000"/>
                </patternFill>
              </fill>
            </x14:dxf>
          </x14:cfRule>
          <xm:sqref>B7:B19</xm:sqref>
        </x14:conditionalFormatting>
        <x14:conditionalFormatting xmlns:xm="http://schemas.microsoft.com/office/excel/2006/main">
          <x14:cfRule type="containsText" priority="2772" operator="containsText" text="Completed or fully on track" id="{332C90E9-1AAB-4FDC-A2C1-8FDA29B2E9B7}">
            <xm:f>NOT(ISERROR(SEARCH("Completed or fully on track",'2020 Allocations'!R8)))</xm:f>
            <x14:dxf>
              <fill>
                <patternFill>
                  <bgColor rgb="FF00B050"/>
                </patternFill>
              </fill>
            </x14:dxf>
          </x14:cfRule>
          <x14:cfRule type="containsText" priority="2773" operator="containsText" text="On track with minor barriers to completion" id="{0F2DEAB4-D79A-4CCA-9836-344EC4154A6C}">
            <xm:f>NOT(ISERROR(SEARCH("On track with minor barriers to completion",'2020 Allocations'!R8)))</xm:f>
            <x14:dxf>
              <fill>
                <patternFill>
                  <bgColor theme="5"/>
                </patternFill>
              </fill>
            </x14:dxf>
          </x14:cfRule>
          <x14:cfRule type="containsText" priority="2774" operator="containsText" text="Significant barriers to completion" id="{B031C33B-649C-40A3-B713-6A22955684E6}">
            <xm:f>NOT(ISERROR(SEARCH("Significant barriers to completion",'2020 Allocations'!R8)))</xm:f>
            <x14:dxf>
              <fill>
                <patternFill>
                  <bgColor rgb="FFFF0000"/>
                </patternFill>
              </fill>
            </x14:dxf>
          </x14:cfRule>
          <xm:sqref>B7:B8</xm:sqref>
        </x14:conditionalFormatting>
        <x14:conditionalFormatting xmlns:xm="http://schemas.microsoft.com/office/excel/2006/main">
          <x14:cfRule type="containsText" priority="2775" operator="containsText" text="Issues to overcome/expected to complete" id="{E8A0D8D7-B84B-4CDB-9AD0-5BB5558A5C8F}">
            <xm:f>NOT(ISERROR(SEARCH("Issues to overcome/expected to complete",'2020 Allocations'!R8)))</xm:f>
            <x14:dxf>
              <fill>
                <patternFill>
                  <bgColor theme="5"/>
                </patternFill>
              </fill>
            </x14:dxf>
          </x14:cfRule>
          <xm:sqref>B7:B8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B2A"/>
  </sheetPr>
  <dimension ref="A1:XEP50"/>
  <sheetViews>
    <sheetView zoomScale="75" zoomScaleNormal="75" workbookViewId="0">
      <pane xSplit="2" ySplit="3" topLeftCell="C34" activePane="bottomRight" state="frozen"/>
      <selection pane="topRight" activeCell="C1" sqref="C1"/>
      <selection pane="bottomLeft" activeCell="A4" sqref="A4"/>
      <selection pane="bottomRight" activeCell="E33" sqref="E33"/>
    </sheetView>
  </sheetViews>
  <sheetFormatPr defaultColWidth="14.5546875" defaultRowHeight="14.4"/>
  <cols>
    <col min="1" max="1" width="48.5546875" style="67" customWidth="1"/>
    <col min="2" max="2" width="10" style="83" hidden="1" customWidth="1"/>
    <col min="3" max="3" width="11.5546875" style="68" bestFit="1" customWidth="1"/>
    <col min="4" max="4" width="13.44140625" style="68" customWidth="1"/>
    <col min="5" max="5" width="11.5546875" style="68" bestFit="1" customWidth="1"/>
    <col min="6" max="6" width="14.21875" style="68" bestFit="1" customWidth="1"/>
    <col min="7" max="8" width="13" style="68" bestFit="1" customWidth="1"/>
    <col min="9" max="9" width="14.21875" style="68" bestFit="1" customWidth="1"/>
    <col min="10" max="10" width="13" style="17" bestFit="1" customWidth="1"/>
    <col min="11" max="11" width="12.5546875" style="68" bestFit="1" customWidth="1"/>
    <col min="12" max="14" width="11.5546875" style="68" bestFit="1" customWidth="1"/>
    <col min="15" max="15" width="13" style="69" bestFit="1" customWidth="1"/>
    <col min="16" max="17" width="11.5546875" style="68" bestFit="1" customWidth="1"/>
    <col min="18" max="18" width="15" style="68" bestFit="1" customWidth="1"/>
    <col min="19" max="19" width="13.5546875" style="150" bestFit="1" customWidth="1"/>
    <col min="20" max="20" width="13.5546875" style="68" bestFit="1" customWidth="1"/>
    <col min="21" max="22" width="15" style="68" customWidth="1"/>
    <col min="23" max="23" width="15" style="68" bestFit="1" customWidth="1"/>
    <col min="24" max="24" width="15" style="150" bestFit="1" customWidth="1"/>
    <col min="25" max="28" width="15" style="68" bestFit="1" customWidth="1"/>
    <col min="29" max="46" width="14.5546875" style="6"/>
    <col min="47" max="16384" width="14.5546875" style="7"/>
  </cols>
  <sheetData>
    <row r="1" spans="1:46" ht="26.4" thickBot="1">
      <c r="A1" s="240" t="s">
        <v>0</v>
      </c>
      <c r="B1" s="241"/>
      <c r="C1" s="241"/>
      <c r="D1" s="242"/>
      <c r="E1" s="241"/>
      <c r="F1" s="1"/>
      <c r="G1" s="1"/>
      <c r="H1" s="1"/>
      <c r="I1" s="1"/>
      <c r="J1" s="2"/>
      <c r="K1" s="1"/>
      <c r="L1" s="1"/>
      <c r="M1" s="1"/>
      <c r="N1" s="1"/>
      <c r="O1" s="1"/>
      <c r="P1" s="3"/>
      <c r="Q1" s="1"/>
      <c r="R1" s="1"/>
      <c r="S1" s="8"/>
      <c r="T1" s="8"/>
      <c r="U1" s="1"/>
      <c r="V1" s="1"/>
      <c r="W1" s="1"/>
      <c r="X1" s="1"/>
      <c r="Y1" s="1"/>
      <c r="Z1" s="1"/>
      <c r="AA1" s="1"/>
      <c r="AB1" s="1"/>
      <c r="AC1" s="4"/>
      <c r="AD1" s="5"/>
      <c r="AE1" s="5"/>
    </row>
    <row r="2" spans="1:46" ht="26.4" thickBot="1">
      <c r="A2" s="119"/>
      <c r="B2" s="120"/>
      <c r="C2" s="120"/>
      <c r="D2" s="121"/>
      <c r="E2" s="120"/>
      <c r="F2" s="122"/>
      <c r="G2" s="122"/>
      <c r="H2" s="1"/>
      <c r="I2" s="122"/>
      <c r="J2" s="123"/>
      <c r="K2" s="122"/>
      <c r="L2" s="122"/>
      <c r="M2" s="122"/>
      <c r="N2" s="122"/>
      <c r="O2" s="122"/>
      <c r="P2" s="124"/>
      <c r="Q2" s="122"/>
      <c r="R2" s="122"/>
      <c r="S2" s="8"/>
      <c r="T2" s="8"/>
      <c r="U2" s="122"/>
      <c r="V2" s="122"/>
      <c r="W2" s="122"/>
      <c r="X2" s="122"/>
      <c r="Y2" s="122"/>
      <c r="Z2" s="122"/>
      <c r="AA2" s="122"/>
      <c r="AB2" s="122"/>
      <c r="AC2" s="4"/>
      <c r="AD2" s="5"/>
      <c r="AE2" s="5"/>
    </row>
    <row r="3" spans="1:46" s="12" customFormat="1">
      <c r="A3" s="8"/>
      <c r="B3" s="8"/>
      <c r="C3" s="8" t="s">
        <v>1</v>
      </c>
      <c r="D3" s="8" t="s">
        <v>2</v>
      </c>
      <c r="E3" s="8" t="s">
        <v>3</v>
      </c>
      <c r="F3" s="8" t="s">
        <v>4</v>
      </c>
      <c r="G3" s="8" t="s">
        <v>5</v>
      </c>
      <c r="H3" s="1" t="s">
        <v>6</v>
      </c>
      <c r="I3" s="8" t="s">
        <v>7</v>
      </c>
      <c r="J3" s="8" t="s">
        <v>8</v>
      </c>
      <c r="K3" s="8" t="s">
        <v>9</v>
      </c>
      <c r="L3" s="8" t="s">
        <v>10</v>
      </c>
      <c r="M3" s="8" t="s">
        <v>11</v>
      </c>
      <c r="N3" s="8" t="s">
        <v>12</v>
      </c>
      <c r="O3" s="8" t="s">
        <v>13</v>
      </c>
      <c r="P3" s="8" t="s">
        <v>14</v>
      </c>
      <c r="Q3" s="8" t="s">
        <v>15</v>
      </c>
      <c r="R3" s="8" t="s">
        <v>16</v>
      </c>
      <c r="S3" s="8" t="s">
        <v>17</v>
      </c>
      <c r="T3" s="8" t="s">
        <v>18</v>
      </c>
      <c r="U3" s="8" t="s">
        <v>19</v>
      </c>
      <c r="V3" s="8" t="s">
        <v>20</v>
      </c>
      <c r="W3" s="8" t="s">
        <v>21</v>
      </c>
      <c r="X3" s="8" t="s">
        <v>22</v>
      </c>
      <c r="Y3" s="8" t="s">
        <v>23</v>
      </c>
      <c r="Z3" s="8" t="s">
        <v>24</v>
      </c>
      <c r="AA3" s="8" t="s">
        <v>25</v>
      </c>
      <c r="AB3" s="8" t="s">
        <v>26</v>
      </c>
      <c r="AC3" s="9"/>
      <c r="AD3" s="10"/>
      <c r="AE3" s="10"/>
      <c r="AF3" s="11"/>
      <c r="AG3" s="11"/>
      <c r="AH3" s="11"/>
      <c r="AI3" s="11"/>
      <c r="AJ3" s="11"/>
      <c r="AK3" s="11"/>
      <c r="AL3" s="11"/>
      <c r="AM3" s="11"/>
      <c r="AN3" s="11"/>
      <c r="AO3" s="11"/>
      <c r="AP3" s="11"/>
      <c r="AQ3" s="11"/>
      <c r="AR3" s="11"/>
      <c r="AS3" s="11"/>
      <c r="AT3" s="11"/>
    </row>
    <row r="4" spans="1:46" s="17" customFormat="1" ht="17.399999999999999">
      <c r="A4" s="91" t="s">
        <v>27</v>
      </c>
      <c r="B4" s="13"/>
      <c r="C4" s="14" t="s">
        <v>28</v>
      </c>
      <c r="D4" s="14" t="s">
        <v>28</v>
      </c>
      <c r="E4" s="14" t="s">
        <v>28</v>
      </c>
      <c r="F4" s="14" t="s">
        <v>28</v>
      </c>
      <c r="G4" s="14" t="s">
        <v>28</v>
      </c>
      <c r="H4" s="14" t="s">
        <v>28</v>
      </c>
      <c r="I4" s="14" t="s">
        <v>28</v>
      </c>
      <c r="J4" s="14" t="s">
        <v>28</v>
      </c>
      <c r="K4" s="14" t="s">
        <v>28</v>
      </c>
      <c r="L4" s="14" t="s">
        <v>28</v>
      </c>
      <c r="M4" s="14" t="s">
        <v>28</v>
      </c>
      <c r="N4" s="14" t="s">
        <v>28</v>
      </c>
      <c r="O4" s="14" t="s">
        <v>28</v>
      </c>
      <c r="P4" s="14" t="s">
        <v>28</v>
      </c>
      <c r="Q4" s="14" t="s">
        <v>28</v>
      </c>
      <c r="R4" s="14" t="s">
        <v>28</v>
      </c>
      <c r="S4" s="149" t="s">
        <v>28</v>
      </c>
      <c r="T4" s="14" t="s">
        <v>28</v>
      </c>
      <c r="U4" s="14" t="s">
        <v>28</v>
      </c>
      <c r="V4" s="14" t="s">
        <v>28</v>
      </c>
      <c r="W4" s="14" t="s">
        <v>28</v>
      </c>
      <c r="X4" s="149" t="s">
        <v>28</v>
      </c>
      <c r="Y4" s="14" t="s">
        <v>28</v>
      </c>
      <c r="Z4" s="14" t="s">
        <v>28</v>
      </c>
      <c r="AA4" s="14" t="s">
        <v>28</v>
      </c>
      <c r="AB4" s="14" t="s">
        <v>28</v>
      </c>
      <c r="AC4" s="15"/>
      <c r="AD4" s="15"/>
      <c r="AE4" s="15"/>
      <c r="AF4" s="16"/>
      <c r="AG4" s="16"/>
      <c r="AH4" s="16"/>
      <c r="AI4" s="16"/>
      <c r="AJ4" s="16"/>
      <c r="AK4" s="16"/>
      <c r="AL4" s="16"/>
      <c r="AM4" s="16"/>
      <c r="AN4" s="16"/>
      <c r="AO4" s="16"/>
      <c r="AP4" s="16"/>
      <c r="AQ4" s="16"/>
      <c r="AR4" s="16"/>
      <c r="AS4" s="16"/>
      <c r="AT4" s="16"/>
    </row>
    <row r="5" spans="1:46" s="21" customFormat="1">
      <c r="A5" s="25" t="s">
        <v>29</v>
      </c>
      <c r="B5" s="56"/>
      <c r="C5" s="302"/>
      <c r="D5" s="302"/>
      <c r="E5" s="303">
        <v>30000</v>
      </c>
      <c r="F5" s="303"/>
      <c r="G5" s="303">
        <v>30000</v>
      </c>
      <c r="H5" s="302"/>
      <c r="I5" s="303">
        <v>60000</v>
      </c>
      <c r="J5" s="303">
        <v>30000</v>
      </c>
      <c r="K5" s="303"/>
      <c r="L5" s="303"/>
      <c r="M5" s="303"/>
      <c r="N5" s="303">
        <v>30000</v>
      </c>
      <c r="O5" s="303">
        <v>30000</v>
      </c>
      <c r="P5" s="303"/>
      <c r="Q5" s="303"/>
      <c r="R5" s="303">
        <v>30000</v>
      </c>
      <c r="S5" s="303"/>
      <c r="T5" s="302"/>
      <c r="U5" s="303"/>
      <c r="V5" s="303">
        <v>30000</v>
      </c>
      <c r="W5" s="303">
        <v>30000</v>
      </c>
      <c r="X5" s="303"/>
      <c r="Y5" s="303"/>
      <c r="Z5" s="303"/>
      <c r="AA5" s="303"/>
      <c r="AB5" s="303"/>
      <c r="AC5" s="19"/>
      <c r="AD5" s="19"/>
      <c r="AE5" s="19"/>
      <c r="AF5" s="19"/>
      <c r="AG5" s="20"/>
      <c r="AH5" s="20"/>
      <c r="AI5" s="20"/>
      <c r="AJ5" s="20"/>
      <c r="AK5" s="20"/>
      <c r="AL5" s="20"/>
      <c r="AM5" s="20"/>
      <c r="AN5" s="20"/>
      <c r="AO5" s="20"/>
      <c r="AP5" s="20"/>
      <c r="AQ5" s="20"/>
      <c r="AR5" s="20"/>
      <c r="AS5" s="20"/>
      <c r="AT5" s="20"/>
    </row>
    <row r="6" spans="1:46" s="21" customFormat="1" ht="28.2">
      <c r="A6" s="25" t="s">
        <v>30</v>
      </c>
      <c r="B6" s="80"/>
      <c r="C6" s="302">
        <v>4200</v>
      </c>
      <c r="D6" s="302">
        <v>6000</v>
      </c>
      <c r="E6" s="303">
        <v>6000</v>
      </c>
      <c r="F6" s="304">
        <v>13200</v>
      </c>
      <c r="G6" s="303">
        <v>7200</v>
      </c>
      <c r="H6" s="302">
        <v>4800</v>
      </c>
      <c r="I6" s="304">
        <v>12000</v>
      </c>
      <c r="J6" s="303">
        <v>7200</v>
      </c>
      <c r="K6" s="303">
        <v>5400</v>
      </c>
      <c r="L6" s="303">
        <v>6000</v>
      </c>
      <c r="M6" s="303">
        <v>6600</v>
      </c>
      <c r="N6" s="303">
        <v>7800</v>
      </c>
      <c r="O6" s="303">
        <v>5400</v>
      </c>
      <c r="P6" s="303">
        <v>5400</v>
      </c>
      <c r="Q6" s="303">
        <v>5400</v>
      </c>
      <c r="R6" s="303">
        <v>5400</v>
      </c>
      <c r="S6" s="303">
        <v>5400</v>
      </c>
      <c r="T6" s="302">
        <v>6600</v>
      </c>
      <c r="U6" s="303">
        <v>6000</v>
      </c>
      <c r="V6" s="303">
        <v>6000</v>
      </c>
      <c r="W6" s="303">
        <v>7200</v>
      </c>
      <c r="X6" s="303">
        <v>6000</v>
      </c>
      <c r="Y6" s="303">
        <v>6600</v>
      </c>
      <c r="Z6" s="303">
        <v>7200</v>
      </c>
      <c r="AA6" s="303">
        <v>6000</v>
      </c>
      <c r="AB6" s="303">
        <v>7200</v>
      </c>
      <c r="AC6" s="22"/>
      <c r="AD6" s="22"/>
      <c r="AE6" s="22"/>
      <c r="AF6" s="20"/>
      <c r="AG6" s="20"/>
      <c r="AH6" s="20"/>
      <c r="AI6" s="20"/>
      <c r="AJ6" s="20"/>
      <c r="AK6" s="20"/>
      <c r="AL6" s="20"/>
      <c r="AM6" s="20"/>
      <c r="AN6" s="20"/>
      <c r="AO6" s="20"/>
      <c r="AP6" s="20"/>
      <c r="AQ6" s="20"/>
      <c r="AR6" s="20"/>
      <c r="AS6" s="20"/>
      <c r="AT6" s="20"/>
    </row>
    <row r="7" spans="1:46" s="24" customFormat="1">
      <c r="A7" s="25" t="s">
        <v>31</v>
      </c>
      <c r="B7" s="56"/>
      <c r="C7" s="302">
        <v>1800</v>
      </c>
      <c r="D7" s="302"/>
      <c r="E7" s="303"/>
      <c r="F7" s="303"/>
      <c r="G7" s="303"/>
      <c r="H7" s="302"/>
      <c r="I7" s="303"/>
      <c r="J7" s="303"/>
      <c r="K7" s="303"/>
      <c r="L7" s="303"/>
      <c r="M7" s="303"/>
      <c r="N7" s="303"/>
      <c r="O7" s="303"/>
      <c r="P7" s="303"/>
      <c r="Q7" s="303"/>
      <c r="R7" s="303"/>
      <c r="S7" s="303"/>
      <c r="T7" s="302"/>
      <c r="U7" s="303"/>
      <c r="V7" s="303"/>
      <c r="W7" s="303"/>
      <c r="X7" s="303"/>
      <c r="Y7" s="303"/>
      <c r="Z7" s="303"/>
      <c r="AA7" s="303"/>
      <c r="AB7" s="303"/>
      <c r="AC7" s="19"/>
      <c r="AD7" s="19"/>
      <c r="AE7" s="19"/>
      <c r="AF7" s="19"/>
      <c r="AG7" s="23"/>
      <c r="AH7" s="23"/>
      <c r="AI7" s="23"/>
      <c r="AJ7" s="23"/>
      <c r="AK7" s="23"/>
      <c r="AL7" s="23"/>
      <c r="AM7" s="23"/>
      <c r="AN7" s="23"/>
      <c r="AO7" s="23"/>
      <c r="AP7" s="23"/>
      <c r="AQ7" s="23"/>
      <c r="AR7" s="23"/>
      <c r="AS7" s="23"/>
      <c r="AT7" s="23"/>
    </row>
    <row r="8" spans="1:46" s="24" customFormat="1">
      <c r="A8" s="25" t="s">
        <v>32</v>
      </c>
      <c r="B8" s="56"/>
      <c r="C8" s="302">
        <v>605.08000000000004</v>
      </c>
      <c r="D8" s="302">
        <v>335.49</v>
      </c>
      <c r="E8" s="303">
        <v>670.99</v>
      </c>
      <c r="F8" s="303">
        <v>2079.7800000000002</v>
      </c>
      <c r="G8" s="303">
        <v>1782.18</v>
      </c>
      <c r="H8" s="302">
        <v>594.05999999999995</v>
      </c>
      <c r="I8" s="303">
        <v>542.62</v>
      </c>
      <c r="J8" s="303">
        <v>594.05999999999995</v>
      </c>
      <c r="K8" s="303">
        <v>335.49</v>
      </c>
      <c r="L8" s="303">
        <v>1369.75</v>
      </c>
      <c r="M8" s="303">
        <v>1017.5</v>
      </c>
      <c r="N8" s="303"/>
      <c r="O8" s="303">
        <v>258.57</v>
      </c>
      <c r="P8" s="303">
        <v>682.01</v>
      </c>
      <c r="Q8" s="303">
        <v>1950.26</v>
      </c>
      <c r="R8" s="303">
        <v>940.58</v>
      </c>
      <c r="S8" s="303">
        <v>1821.21</v>
      </c>
      <c r="T8" s="302">
        <v>2181.96</v>
      </c>
      <c r="U8" s="303">
        <v>1006.48</v>
      </c>
      <c r="V8" s="303">
        <v>1063.99</v>
      </c>
      <c r="W8" s="303"/>
      <c r="X8" s="303">
        <v>1150.23</v>
      </c>
      <c r="Y8" s="303">
        <v>594.05999999999995</v>
      </c>
      <c r="Z8" s="303">
        <v>517.13</v>
      </c>
      <c r="AA8" s="303"/>
      <c r="AB8" s="303">
        <v>929.55</v>
      </c>
      <c r="AC8" s="19"/>
      <c r="AD8" s="19"/>
      <c r="AE8" s="19"/>
      <c r="AF8" s="19"/>
      <c r="AG8" s="23"/>
      <c r="AH8" s="23"/>
      <c r="AI8" s="23"/>
      <c r="AJ8" s="23"/>
      <c r="AK8" s="23"/>
      <c r="AL8" s="23"/>
      <c r="AM8" s="23"/>
      <c r="AN8" s="23"/>
      <c r="AO8" s="23"/>
      <c r="AP8" s="23"/>
      <c r="AQ8" s="23"/>
      <c r="AR8" s="23"/>
      <c r="AS8" s="23"/>
      <c r="AT8" s="23"/>
    </row>
    <row r="9" spans="1:46" s="21" customFormat="1">
      <c r="A9" s="25" t="s">
        <v>33</v>
      </c>
      <c r="B9" s="56"/>
      <c r="C9" s="302"/>
      <c r="D9" s="302"/>
      <c r="E9" s="303"/>
      <c r="F9" s="303"/>
      <c r="G9" s="303">
        <v>35000</v>
      </c>
      <c r="H9" s="302"/>
      <c r="I9" s="303"/>
      <c r="J9" s="303"/>
      <c r="K9" s="303"/>
      <c r="L9" s="303"/>
      <c r="M9" s="303"/>
      <c r="N9" s="303"/>
      <c r="O9" s="303"/>
      <c r="P9" s="303"/>
      <c r="Q9" s="303"/>
      <c r="R9" s="303">
        <v>35000</v>
      </c>
      <c r="S9" s="303"/>
      <c r="T9" s="305"/>
      <c r="U9" s="303"/>
      <c r="V9" s="303"/>
      <c r="W9" s="303">
        <v>30000</v>
      </c>
      <c r="X9" s="303"/>
      <c r="Y9" s="303"/>
      <c r="Z9" s="303"/>
      <c r="AA9" s="303"/>
      <c r="AB9" s="303"/>
      <c r="AC9" s="19"/>
      <c r="AD9" s="19"/>
      <c r="AE9" s="19"/>
      <c r="AF9" s="19"/>
      <c r="AG9" s="20"/>
      <c r="AH9" s="20"/>
      <c r="AI9" s="20"/>
      <c r="AJ9" s="20"/>
      <c r="AK9" s="20"/>
      <c r="AL9" s="20"/>
      <c r="AM9" s="20"/>
      <c r="AN9" s="20"/>
      <c r="AO9" s="20"/>
      <c r="AP9" s="20"/>
      <c r="AQ9" s="20"/>
      <c r="AR9" s="20"/>
      <c r="AS9" s="20"/>
      <c r="AT9" s="20"/>
    </row>
    <row r="10" spans="1:46" s="24" customFormat="1" ht="14.25" customHeight="1">
      <c r="A10" s="25" t="s">
        <v>34</v>
      </c>
      <c r="B10" s="56"/>
      <c r="C10" s="302">
        <v>42000</v>
      </c>
      <c r="D10" s="302">
        <v>42000</v>
      </c>
      <c r="E10" s="303">
        <v>42000</v>
      </c>
      <c r="F10" s="303">
        <v>84000</v>
      </c>
      <c r="G10" s="303">
        <v>42000</v>
      </c>
      <c r="H10" s="302">
        <v>168000</v>
      </c>
      <c r="I10" s="303">
        <v>114000</v>
      </c>
      <c r="J10" s="303">
        <v>42000</v>
      </c>
      <c r="K10" s="303">
        <v>42000</v>
      </c>
      <c r="L10" s="303">
        <v>42000</v>
      </c>
      <c r="M10" s="303">
        <v>42000</v>
      </c>
      <c r="N10" s="303">
        <v>42000</v>
      </c>
      <c r="O10" s="303">
        <v>42000</v>
      </c>
      <c r="P10" s="303">
        <v>42000</v>
      </c>
      <c r="Q10" s="303">
        <v>42000</v>
      </c>
      <c r="R10" s="303">
        <v>42000</v>
      </c>
      <c r="S10" s="303">
        <v>42000</v>
      </c>
      <c r="T10" s="302">
        <v>42000</v>
      </c>
      <c r="U10" s="303">
        <v>42000</v>
      </c>
      <c r="V10" s="303">
        <v>42000</v>
      </c>
      <c r="W10" s="303">
        <v>42000</v>
      </c>
      <c r="X10" s="303">
        <v>72000</v>
      </c>
      <c r="Y10" s="303">
        <v>42000</v>
      </c>
      <c r="Z10" s="303">
        <v>42000</v>
      </c>
      <c r="AA10" s="303">
        <v>42000</v>
      </c>
      <c r="AB10" s="303">
        <v>42000</v>
      </c>
      <c r="AC10" s="19"/>
      <c r="AD10" s="19"/>
      <c r="AE10" s="19"/>
      <c r="AF10" s="19"/>
      <c r="AG10" s="23"/>
      <c r="AH10" s="23"/>
      <c r="AI10" s="23"/>
      <c r="AJ10" s="23"/>
      <c r="AK10" s="23"/>
      <c r="AL10" s="23"/>
      <c r="AM10" s="23"/>
      <c r="AN10" s="23"/>
      <c r="AO10" s="23"/>
      <c r="AP10" s="23"/>
      <c r="AQ10" s="23"/>
      <c r="AR10" s="23"/>
      <c r="AS10" s="23"/>
      <c r="AT10" s="23"/>
    </row>
    <row r="11" spans="1:46" s="24" customFormat="1">
      <c r="A11" s="25" t="s">
        <v>35</v>
      </c>
      <c r="B11" s="56"/>
      <c r="C11" s="302">
        <v>143418.4</v>
      </c>
      <c r="D11" s="302">
        <v>374318.27</v>
      </c>
      <c r="E11" s="302">
        <v>332580</v>
      </c>
      <c r="F11" s="302">
        <v>273401.87</v>
      </c>
      <c r="G11" s="302">
        <v>339679.98</v>
      </c>
      <c r="H11" s="302">
        <v>0</v>
      </c>
      <c r="I11" s="302">
        <v>438878.26</v>
      </c>
      <c r="J11" s="302">
        <v>576715</v>
      </c>
      <c r="K11" s="302">
        <v>0</v>
      </c>
      <c r="L11" s="302">
        <v>77000</v>
      </c>
      <c r="M11" s="302">
        <v>166440</v>
      </c>
      <c r="N11" s="302">
        <v>347597</v>
      </c>
      <c r="O11" s="306">
        <v>145382</v>
      </c>
      <c r="P11" s="302">
        <v>362007.82</v>
      </c>
      <c r="Q11" s="302">
        <v>63500</v>
      </c>
      <c r="R11" s="302">
        <v>458420.82</v>
      </c>
      <c r="S11" s="303">
        <v>80600</v>
      </c>
      <c r="T11" s="302">
        <v>256614.23</v>
      </c>
      <c r="U11" s="302">
        <v>164143.67999999999</v>
      </c>
      <c r="V11" s="302">
        <v>499231.15</v>
      </c>
      <c r="W11" s="302">
        <v>220620.88</v>
      </c>
      <c r="X11" s="303">
        <v>84225.54</v>
      </c>
      <c r="Y11" s="302">
        <v>148500</v>
      </c>
      <c r="Z11" s="302">
        <v>150000</v>
      </c>
      <c r="AA11" s="302">
        <v>0</v>
      </c>
      <c r="AB11" s="302">
        <v>60000</v>
      </c>
      <c r="AC11" s="19"/>
      <c r="AD11" s="19"/>
      <c r="AE11" s="19"/>
      <c r="AF11" s="19"/>
      <c r="AG11" s="23"/>
      <c r="AH11" s="23"/>
      <c r="AI11" s="23"/>
      <c r="AJ11" s="23"/>
      <c r="AK11" s="23"/>
      <c r="AL11" s="23"/>
      <c r="AM11" s="23"/>
      <c r="AN11" s="23"/>
      <c r="AO11" s="23"/>
      <c r="AP11" s="23"/>
      <c r="AQ11" s="23"/>
      <c r="AR11" s="23"/>
      <c r="AS11" s="23"/>
      <c r="AT11" s="23"/>
    </row>
    <row r="12" spans="1:46" s="161" customFormat="1" ht="28.2">
      <c r="A12" s="213" t="s">
        <v>36</v>
      </c>
      <c r="B12" s="214"/>
      <c r="C12" s="307">
        <v>336303</v>
      </c>
      <c r="D12" s="307">
        <v>393087</v>
      </c>
      <c r="E12" s="307">
        <v>656632</v>
      </c>
      <c r="F12" s="307">
        <v>4458213</v>
      </c>
      <c r="G12" s="307">
        <v>1126531</v>
      </c>
      <c r="H12" s="307">
        <v>17010069</v>
      </c>
      <c r="I12" s="307">
        <v>2266642</v>
      </c>
      <c r="J12" s="307">
        <v>1209814</v>
      </c>
      <c r="K12" s="307">
        <v>896813</v>
      </c>
      <c r="L12" s="307">
        <v>567365</v>
      </c>
      <c r="M12" s="307">
        <v>78643</v>
      </c>
      <c r="N12" s="307">
        <v>177071</v>
      </c>
      <c r="O12" s="307">
        <v>2796510</v>
      </c>
      <c r="P12" s="307">
        <v>447913</v>
      </c>
      <c r="Q12" s="307">
        <v>1004385</v>
      </c>
      <c r="R12" s="307">
        <v>1835563</v>
      </c>
      <c r="S12" s="307">
        <v>606017</v>
      </c>
      <c r="T12" s="307">
        <v>799707</v>
      </c>
      <c r="U12" s="307">
        <v>325081</v>
      </c>
      <c r="V12" s="307">
        <v>198052</v>
      </c>
      <c r="W12" s="307">
        <v>597657</v>
      </c>
      <c r="X12" s="307">
        <v>707883</v>
      </c>
      <c r="Y12" s="307">
        <v>883561</v>
      </c>
      <c r="Z12" s="307">
        <v>630703</v>
      </c>
      <c r="AA12" s="307">
        <v>697464</v>
      </c>
      <c r="AB12" s="307">
        <v>895036</v>
      </c>
      <c r="AC12" s="28"/>
      <c r="AD12" s="28"/>
      <c r="AE12" s="28"/>
      <c r="AF12" s="28"/>
      <c r="AG12" s="160"/>
      <c r="AH12" s="160"/>
      <c r="AI12" s="160"/>
      <c r="AJ12" s="160"/>
      <c r="AK12" s="160"/>
      <c r="AL12" s="160"/>
      <c r="AM12" s="160"/>
      <c r="AN12" s="160"/>
      <c r="AO12" s="160"/>
      <c r="AP12" s="160"/>
      <c r="AQ12" s="160"/>
      <c r="AR12" s="160"/>
      <c r="AS12" s="160"/>
      <c r="AT12" s="160"/>
    </row>
    <row r="13" spans="1:46" s="21" customFormat="1">
      <c r="A13" s="25" t="s">
        <v>37</v>
      </c>
      <c r="B13" s="56"/>
      <c r="C13" s="302">
        <v>56628</v>
      </c>
      <c r="D13" s="302">
        <v>57025</v>
      </c>
      <c r="E13" s="302">
        <v>60265</v>
      </c>
      <c r="F13" s="302">
        <v>143202</v>
      </c>
      <c r="G13" s="302">
        <v>74812</v>
      </c>
      <c r="H13" s="302">
        <v>325520</v>
      </c>
      <c r="I13" s="302">
        <v>118617</v>
      </c>
      <c r="J13" s="302">
        <v>62534</v>
      </c>
      <c r="K13" s="302">
        <v>66570</v>
      </c>
      <c r="L13" s="302">
        <v>58150</v>
      </c>
      <c r="M13" s="302">
        <v>58297</v>
      </c>
      <c r="N13" s="302">
        <v>53040</v>
      </c>
      <c r="O13" s="306">
        <v>70118</v>
      </c>
      <c r="P13" s="302">
        <v>55317</v>
      </c>
      <c r="Q13" s="302">
        <v>64790</v>
      </c>
      <c r="R13" s="302">
        <v>64546</v>
      </c>
      <c r="S13" s="303">
        <v>62883</v>
      </c>
      <c r="T13" s="302">
        <v>55451</v>
      </c>
      <c r="U13" s="302">
        <v>59756</v>
      </c>
      <c r="V13" s="302">
        <v>55977</v>
      </c>
      <c r="W13" s="302">
        <v>56540</v>
      </c>
      <c r="X13" s="303">
        <v>67777</v>
      </c>
      <c r="Y13" s="302">
        <v>64039</v>
      </c>
      <c r="Z13" s="302">
        <v>58331</v>
      </c>
      <c r="AA13" s="302">
        <v>68047</v>
      </c>
      <c r="AB13" s="302">
        <v>61767</v>
      </c>
      <c r="AC13" s="19"/>
      <c r="AD13" s="19"/>
      <c r="AE13" s="19"/>
      <c r="AF13" s="19"/>
      <c r="AG13" s="20"/>
      <c r="AH13" s="20"/>
      <c r="AI13" s="20"/>
      <c r="AJ13" s="20"/>
      <c r="AK13" s="20"/>
      <c r="AL13" s="20"/>
      <c r="AM13" s="20"/>
      <c r="AN13" s="20"/>
      <c r="AO13" s="20"/>
      <c r="AP13" s="20"/>
      <c r="AQ13" s="20"/>
      <c r="AR13" s="20"/>
      <c r="AS13" s="20"/>
      <c r="AT13" s="20"/>
    </row>
    <row r="14" spans="1:46" s="30" customFormat="1" ht="42">
      <c r="A14" s="25" t="s">
        <v>38</v>
      </c>
      <c r="B14" s="56"/>
      <c r="C14" s="302">
        <v>117494</v>
      </c>
      <c r="D14" s="302">
        <v>120039</v>
      </c>
      <c r="E14" s="302">
        <v>140810</v>
      </c>
      <c r="F14" s="302">
        <v>426973</v>
      </c>
      <c r="G14" s="302">
        <v>234073</v>
      </c>
      <c r="H14" s="302">
        <v>1104725</v>
      </c>
      <c r="I14" s="302">
        <v>269352</v>
      </c>
      <c r="J14" s="302">
        <v>155358</v>
      </c>
      <c r="K14" s="302">
        <v>181230</v>
      </c>
      <c r="L14" s="302">
        <v>127249</v>
      </c>
      <c r="M14" s="302">
        <v>128195</v>
      </c>
      <c r="N14" s="302">
        <v>94491</v>
      </c>
      <c r="O14" s="302">
        <v>203981</v>
      </c>
      <c r="P14" s="302">
        <v>109088</v>
      </c>
      <c r="Q14" s="302">
        <v>169823</v>
      </c>
      <c r="R14" s="302">
        <v>168258</v>
      </c>
      <c r="S14" s="303">
        <v>157594</v>
      </c>
      <c r="T14" s="302">
        <v>109947</v>
      </c>
      <c r="U14" s="302">
        <v>137549</v>
      </c>
      <c r="V14" s="302">
        <v>113318</v>
      </c>
      <c r="W14" s="302">
        <v>116932</v>
      </c>
      <c r="X14" s="303">
        <v>188971</v>
      </c>
      <c r="Y14" s="302">
        <v>165006</v>
      </c>
      <c r="Z14" s="302">
        <v>128410</v>
      </c>
      <c r="AA14" s="302">
        <v>190698</v>
      </c>
      <c r="AB14" s="302">
        <v>150438</v>
      </c>
      <c r="AC14" s="28"/>
      <c r="AD14" s="28"/>
      <c r="AE14" s="28"/>
      <c r="AF14" s="28"/>
      <c r="AG14" s="29"/>
      <c r="AH14" s="29"/>
      <c r="AI14" s="29"/>
      <c r="AJ14" s="29"/>
      <c r="AK14" s="29"/>
      <c r="AL14" s="29"/>
      <c r="AM14" s="29"/>
      <c r="AN14" s="29"/>
      <c r="AO14" s="29"/>
      <c r="AP14" s="29"/>
      <c r="AQ14" s="29"/>
      <c r="AR14" s="29"/>
      <c r="AS14" s="29"/>
      <c r="AT14" s="29"/>
    </row>
    <row r="15" spans="1:46" s="30" customFormat="1">
      <c r="A15" s="27" t="s">
        <v>39</v>
      </c>
      <c r="B15" s="78"/>
      <c r="C15" s="308">
        <v>331163.42</v>
      </c>
      <c r="D15" s="308">
        <v>236661.52</v>
      </c>
      <c r="E15" s="308">
        <v>1230840.04</v>
      </c>
      <c r="F15" s="308">
        <v>2677628.06</v>
      </c>
      <c r="G15" s="308">
        <v>3530890.62</v>
      </c>
      <c r="H15" s="308">
        <v>10286399.59</v>
      </c>
      <c r="I15" s="308">
        <v>2330417.37</v>
      </c>
      <c r="J15" s="308">
        <v>1719263.53</v>
      </c>
      <c r="K15" s="308">
        <v>453452.85</v>
      </c>
      <c r="L15" s="308">
        <v>567465.51</v>
      </c>
      <c r="M15" s="308">
        <v>404100.34</v>
      </c>
      <c r="N15" s="308">
        <v>1406653.71</v>
      </c>
      <c r="O15" s="308">
        <v>1728423.85</v>
      </c>
      <c r="P15" s="308">
        <v>543313.37</v>
      </c>
      <c r="Q15" s="308">
        <v>1656257.25</v>
      </c>
      <c r="R15" s="308">
        <v>3599361.85</v>
      </c>
      <c r="S15" s="307">
        <v>1041409.39</v>
      </c>
      <c r="T15" s="308">
        <v>1228795.8799999999</v>
      </c>
      <c r="U15" s="308">
        <v>1272147.21</v>
      </c>
      <c r="V15" s="308">
        <v>2153742.7799999998</v>
      </c>
      <c r="W15" s="308">
        <v>807959.06</v>
      </c>
      <c r="X15" s="307">
        <v>731817.24</v>
      </c>
      <c r="Y15" s="308">
        <v>1096253.02</v>
      </c>
      <c r="Z15" s="308">
        <v>1093676.71</v>
      </c>
      <c r="AA15" s="308">
        <v>2392695.54</v>
      </c>
      <c r="AB15" s="308">
        <v>1612760.03</v>
      </c>
      <c r="AC15" s="28"/>
      <c r="AD15" s="28"/>
      <c r="AE15" s="28"/>
      <c r="AF15" s="28"/>
      <c r="AG15" s="29"/>
      <c r="AH15" s="29"/>
      <c r="AI15" s="29"/>
      <c r="AJ15" s="29"/>
      <c r="AK15" s="29"/>
      <c r="AL15" s="29"/>
      <c r="AM15" s="29"/>
      <c r="AN15" s="29"/>
      <c r="AO15" s="29"/>
      <c r="AP15" s="29"/>
      <c r="AQ15" s="29"/>
      <c r="AR15" s="29"/>
      <c r="AS15" s="29"/>
      <c r="AT15" s="29"/>
    </row>
    <row r="16" spans="1:46" s="30" customFormat="1">
      <c r="A16" s="25" t="s">
        <v>40</v>
      </c>
      <c r="B16" s="56"/>
      <c r="C16" s="302">
        <v>61358</v>
      </c>
      <c r="D16" s="302">
        <v>65197</v>
      </c>
      <c r="E16" s="302">
        <v>73704</v>
      </c>
      <c r="F16" s="302">
        <v>208303</v>
      </c>
      <c r="G16" s="302">
        <v>81759</v>
      </c>
      <c r="H16" s="302">
        <v>468799</v>
      </c>
      <c r="I16" s="302">
        <v>151483</v>
      </c>
      <c r="J16" s="302">
        <v>79468</v>
      </c>
      <c r="K16" s="302">
        <v>94390</v>
      </c>
      <c r="L16" s="302">
        <v>69797</v>
      </c>
      <c r="M16" s="302">
        <v>66897</v>
      </c>
      <c r="N16" s="302">
        <v>56393</v>
      </c>
      <c r="O16" s="306">
        <v>88883</v>
      </c>
      <c r="P16" s="302">
        <v>58154</v>
      </c>
      <c r="Q16" s="302">
        <v>75713</v>
      </c>
      <c r="R16" s="302">
        <v>76036</v>
      </c>
      <c r="S16" s="303">
        <v>88912</v>
      </c>
      <c r="T16" s="302">
        <v>62247</v>
      </c>
      <c r="U16" s="302">
        <v>65553</v>
      </c>
      <c r="V16" s="302">
        <v>62877</v>
      </c>
      <c r="W16" s="302">
        <v>63074</v>
      </c>
      <c r="X16" s="303">
        <v>81831</v>
      </c>
      <c r="Y16" s="302">
        <v>73177</v>
      </c>
      <c r="Z16" s="302">
        <v>67710</v>
      </c>
      <c r="AA16" s="302">
        <v>79870</v>
      </c>
      <c r="AB16" s="302">
        <v>78414</v>
      </c>
      <c r="AC16" s="28"/>
      <c r="AD16" s="28"/>
      <c r="AE16" s="28"/>
      <c r="AF16" s="28"/>
      <c r="AG16" s="29"/>
      <c r="AH16" s="29"/>
      <c r="AI16" s="29"/>
      <c r="AJ16" s="29"/>
      <c r="AK16" s="29"/>
      <c r="AL16" s="29"/>
      <c r="AM16" s="29"/>
      <c r="AN16" s="29"/>
      <c r="AO16" s="29"/>
      <c r="AP16" s="29"/>
      <c r="AQ16" s="29"/>
      <c r="AR16" s="29"/>
      <c r="AS16" s="29"/>
      <c r="AT16" s="29"/>
    </row>
    <row r="17" spans="1:46 1227:16370" s="30" customFormat="1">
      <c r="A17" s="25" t="s">
        <v>41</v>
      </c>
      <c r="B17" s="56"/>
      <c r="C17" s="302">
        <v>44656</v>
      </c>
      <c r="D17" s="302">
        <v>45169</v>
      </c>
      <c r="E17" s="302">
        <v>49351</v>
      </c>
      <c r="F17" s="302">
        <v>127969</v>
      </c>
      <c r="G17" s="302">
        <v>68130</v>
      </c>
      <c r="H17" s="302">
        <v>306433</v>
      </c>
      <c r="I17" s="302">
        <v>96232</v>
      </c>
      <c r="J17" s="302">
        <v>52280</v>
      </c>
      <c r="K17" s="302">
        <v>57490</v>
      </c>
      <c r="L17" s="302">
        <v>46621</v>
      </c>
      <c r="M17" s="302">
        <v>46811</v>
      </c>
      <c r="N17" s="302">
        <v>40025</v>
      </c>
      <c r="O17" s="302">
        <v>62071</v>
      </c>
      <c r="P17" s="302">
        <v>42964</v>
      </c>
      <c r="Q17" s="302">
        <v>55193</v>
      </c>
      <c r="R17" s="302">
        <v>54878</v>
      </c>
      <c r="S17" s="303">
        <v>52730</v>
      </c>
      <c r="T17" s="302">
        <v>43137</v>
      </c>
      <c r="U17" s="302">
        <v>48694</v>
      </c>
      <c r="V17" s="302">
        <v>43815</v>
      </c>
      <c r="W17" s="302">
        <v>44543</v>
      </c>
      <c r="X17" s="303">
        <v>59048</v>
      </c>
      <c r="Y17" s="302">
        <v>54223</v>
      </c>
      <c r="Z17" s="302">
        <v>46854</v>
      </c>
      <c r="AA17" s="302">
        <v>59396</v>
      </c>
      <c r="AB17" s="302">
        <v>51290</v>
      </c>
      <c r="AC17" s="28"/>
      <c r="AD17" s="28"/>
      <c r="AE17" s="28"/>
      <c r="AF17" s="28"/>
      <c r="AG17" s="29"/>
      <c r="AH17" s="29"/>
      <c r="AI17" s="29"/>
      <c r="AJ17" s="29"/>
      <c r="AK17" s="29"/>
      <c r="AL17" s="29"/>
      <c r="AM17" s="29"/>
      <c r="AN17" s="29"/>
      <c r="AO17" s="29"/>
      <c r="AP17" s="29"/>
      <c r="AQ17" s="29"/>
      <c r="AR17" s="29"/>
      <c r="AS17" s="29"/>
      <c r="AT17" s="29"/>
    </row>
    <row r="18" spans="1:46 1227:16370" s="30" customFormat="1" ht="14.25" customHeight="1">
      <c r="A18" s="25" t="s">
        <v>42</v>
      </c>
      <c r="B18" s="56"/>
      <c r="C18" s="302"/>
      <c r="D18" s="302"/>
      <c r="E18" s="302"/>
      <c r="F18" s="302"/>
      <c r="G18" s="302"/>
      <c r="H18" s="302">
        <v>6500000</v>
      </c>
      <c r="I18" s="302">
        <v>15490</v>
      </c>
      <c r="J18" s="302"/>
      <c r="K18" s="302"/>
      <c r="L18" s="302"/>
      <c r="M18" s="302"/>
      <c r="N18" s="302"/>
      <c r="O18" s="306"/>
      <c r="P18" s="302"/>
      <c r="Q18" s="302"/>
      <c r="R18" s="302"/>
      <c r="S18" s="303"/>
      <c r="T18" s="302"/>
      <c r="U18" s="302"/>
      <c r="V18" s="302"/>
      <c r="W18" s="302"/>
      <c r="X18" s="303"/>
      <c r="Y18" s="302"/>
      <c r="Z18" s="302"/>
      <c r="AA18" s="302"/>
      <c r="AB18" s="302"/>
      <c r="AC18" s="28"/>
      <c r="AD18" s="28"/>
      <c r="AE18" s="28"/>
      <c r="AF18" s="28"/>
      <c r="AG18" s="29"/>
      <c r="AH18" s="29"/>
      <c r="AI18" s="29"/>
      <c r="AJ18" s="29"/>
      <c r="AK18" s="29"/>
      <c r="AL18" s="29"/>
      <c r="AM18" s="29"/>
      <c r="AN18" s="29"/>
      <c r="AO18" s="29"/>
      <c r="AP18" s="29"/>
      <c r="AQ18" s="29"/>
      <c r="AR18" s="29"/>
      <c r="AS18" s="29"/>
      <c r="AT18" s="29"/>
    </row>
    <row r="19" spans="1:46 1227:16370" s="30" customFormat="1">
      <c r="A19" s="27" t="s">
        <v>43</v>
      </c>
      <c r="B19" s="78"/>
      <c r="C19" s="308">
        <v>28776.78</v>
      </c>
      <c r="D19" s="308">
        <v>85941</v>
      </c>
      <c r="E19" s="308">
        <v>95502.2</v>
      </c>
      <c r="F19" s="308">
        <v>187476.73</v>
      </c>
      <c r="G19" s="308">
        <v>75103.28</v>
      </c>
      <c r="H19" s="308">
        <v>227415.62</v>
      </c>
      <c r="I19" s="308">
        <v>164851.12</v>
      </c>
      <c r="J19" s="308">
        <v>86301.75</v>
      </c>
      <c r="K19" s="308">
        <v>33294.17</v>
      </c>
      <c r="L19" s="308">
        <v>34232.07</v>
      </c>
      <c r="M19" s="308">
        <v>38153.480000000003</v>
      </c>
      <c r="N19" s="308">
        <v>37526.35</v>
      </c>
      <c r="O19" s="308">
        <v>71111.429999999993</v>
      </c>
      <c r="P19" s="308">
        <v>79182</v>
      </c>
      <c r="Q19" s="308">
        <v>80094.92</v>
      </c>
      <c r="R19" s="308">
        <v>66067.759999999995</v>
      </c>
      <c r="S19" s="307">
        <v>74444.78</v>
      </c>
      <c r="T19" s="308">
        <v>52461.05</v>
      </c>
      <c r="U19" s="308">
        <v>81674.36</v>
      </c>
      <c r="V19" s="308">
        <v>77106.600000000006</v>
      </c>
      <c r="W19" s="308">
        <v>25388.3</v>
      </c>
      <c r="X19" s="307">
        <v>48496.09</v>
      </c>
      <c r="Y19" s="308">
        <v>72435.88</v>
      </c>
      <c r="Z19" s="308">
        <v>70013.23</v>
      </c>
      <c r="AA19" s="308">
        <v>78606.17</v>
      </c>
      <c r="AB19" s="308">
        <v>86301.75</v>
      </c>
      <c r="AC19" s="28"/>
      <c r="AD19" s="28"/>
      <c r="AE19" s="28"/>
      <c r="AF19" s="28"/>
      <c r="AG19" s="29"/>
      <c r="AH19" s="29"/>
      <c r="AI19" s="29"/>
      <c r="AJ19" s="29"/>
      <c r="AK19" s="29"/>
      <c r="AL19" s="29"/>
      <c r="AM19" s="29"/>
      <c r="AN19" s="29"/>
      <c r="AO19" s="29"/>
      <c r="AP19" s="29"/>
      <c r="AQ19" s="29"/>
      <c r="AR19" s="29"/>
      <c r="AS19" s="29"/>
      <c r="AT19" s="29"/>
    </row>
    <row r="20" spans="1:46 1227:16370" s="30" customFormat="1" ht="15.75" customHeight="1">
      <c r="A20" s="31" t="s">
        <v>44</v>
      </c>
      <c r="B20" s="79"/>
      <c r="C20" s="298">
        <v>1764736.2200000002</v>
      </c>
      <c r="D20" s="298">
        <v>2528003.02</v>
      </c>
      <c r="E20" s="298">
        <v>2218724.1300000004</v>
      </c>
      <c r="F20" s="309">
        <v>4120812.9799999995</v>
      </c>
      <c r="G20" s="298">
        <v>4131197.78</v>
      </c>
      <c r="H20" s="298">
        <v>2898123.79</v>
      </c>
      <c r="I20" s="309">
        <v>4345180.620000001</v>
      </c>
      <c r="J20" s="298">
        <v>1678460.3800000004</v>
      </c>
      <c r="K20" s="298">
        <v>1478719.25</v>
      </c>
      <c r="L20" s="298">
        <v>2896550.19</v>
      </c>
      <c r="M20" s="298">
        <v>3675198.0500000007</v>
      </c>
      <c r="N20" s="298">
        <v>2095186.6099999999</v>
      </c>
      <c r="O20" s="298">
        <v>2505104.58</v>
      </c>
      <c r="P20" s="298">
        <v>3252174.4100000006</v>
      </c>
      <c r="Q20" s="298">
        <v>1852293.7599999998</v>
      </c>
      <c r="R20" s="298">
        <v>2535691.1700000004</v>
      </c>
      <c r="S20" s="310">
        <v>2112897.1999999997</v>
      </c>
      <c r="T20" s="298">
        <v>1955924.89</v>
      </c>
      <c r="U20" s="298">
        <v>2982150.49</v>
      </c>
      <c r="V20" s="298">
        <v>1799351.6600000001</v>
      </c>
      <c r="W20" s="298">
        <v>1913089.7799999996</v>
      </c>
      <c r="X20" s="310">
        <v>2485867.9899999998</v>
      </c>
      <c r="Y20" s="298">
        <v>2081850.67</v>
      </c>
      <c r="Z20" s="298">
        <v>1993329.0499999998</v>
      </c>
      <c r="AA20" s="298">
        <v>2757514.15</v>
      </c>
      <c r="AB20" s="298">
        <v>2653589.66</v>
      </c>
      <c r="AC20" s="28"/>
      <c r="AD20" s="28"/>
      <c r="AE20" s="28"/>
      <c r="AF20" s="28"/>
      <c r="AG20" s="29"/>
      <c r="AH20" s="29"/>
      <c r="AI20" s="29"/>
      <c r="AJ20" s="29"/>
      <c r="AK20" s="29"/>
      <c r="AL20" s="29"/>
      <c r="AM20" s="29"/>
      <c r="AN20" s="29"/>
      <c r="AO20" s="29"/>
      <c r="AP20" s="29"/>
      <c r="AQ20" s="29"/>
      <c r="AR20" s="29"/>
      <c r="AS20" s="29"/>
      <c r="AT20" s="29"/>
    </row>
    <row r="21" spans="1:46 1227:16370" s="30" customFormat="1" ht="15.75" customHeight="1">
      <c r="A21" s="25" t="s">
        <v>977</v>
      </c>
      <c r="B21" s="79"/>
      <c r="C21" s="298"/>
      <c r="D21" s="298"/>
      <c r="E21" s="298">
        <v>35000</v>
      </c>
      <c r="F21" s="309">
        <v>37000</v>
      </c>
      <c r="G21" s="298"/>
      <c r="H21" s="298">
        <v>35000</v>
      </c>
      <c r="I21" s="309">
        <v>10000</v>
      </c>
      <c r="J21" s="298"/>
      <c r="K21" s="298"/>
      <c r="L21" s="298"/>
      <c r="M21" s="298">
        <v>5000</v>
      </c>
      <c r="N21" s="298"/>
      <c r="O21" s="298"/>
      <c r="P21" s="298">
        <v>10000</v>
      </c>
      <c r="Q21" s="298">
        <v>15000</v>
      </c>
      <c r="R21" s="298">
        <v>8000</v>
      </c>
      <c r="S21" s="310">
        <v>2000</v>
      </c>
      <c r="T21" s="298">
        <v>15000</v>
      </c>
      <c r="U21" s="298">
        <v>10000</v>
      </c>
      <c r="V21" s="298">
        <v>5000</v>
      </c>
      <c r="W21" s="298"/>
      <c r="X21" s="310">
        <v>8000</v>
      </c>
      <c r="Y21" s="298">
        <v>5000</v>
      </c>
      <c r="Z21" s="298"/>
      <c r="AA21" s="298"/>
      <c r="AB21" s="298"/>
      <c r="AC21" s="28"/>
      <c r="AD21" s="28"/>
      <c r="AE21" s="28"/>
      <c r="AF21" s="28"/>
      <c r="AG21" s="29"/>
      <c r="AH21" s="29"/>
      <c r="AI21" s="29"/>
      <c r="AJ21" s="29"/>
      <c r="AK21" s="29"/>
      <c r="AL21" s="29"/>
      <c r="AM21" s="29"/>
      <c r="AN21" s="29"/>
      <c r="AO21" s="29"/>
      <c r="AP21" s="29"/>
      <c r="AQ21" s="29"/>
      <c r="AR21" s="29"/>
      <c r="AS21" s="29"/>
      <c r="AT21" s="29"/>
    </row>
    <row r="22" spans="1:46 1227:16370" s="35" customFormat="1">
      <c r="A22" s="25" t="s">
        <v>45</v>
      </c>
      <c r="B22" s="56" t="s">
        <v>360</v>
      </c>
      <c r="C22" s="302">
        <v>100000</v>
      </c>
      <c r="D22" s="302">
        <v>100000</v>
      </c>
      <c r="E22" s="302">
        <v>148455.76999999999</v>
      </c>
      <c r="F22" s="302">
        <v>200000</v>
      </c>
      <c r="G22" s="302">
        <v>100000</v>
      </c>
      <c r="H22" s="302">
        <v>400000</v>
      </c>
      <c r="I22" s="302">
        <v>100000</v>
      </c>
      <c r="J22" s="302">
        <v>100000</v>
      </c>
      <c r="K22" s="302">
        <v>100000</v>
      </c>
      <c r="L22" s="302">
        <v>100000</v>
      </c>
      <c r="M22" s="302">
        <v>105830.38</v>
      </c>
      <c r="N22" s="302">
        <v>100000</v>
      </c>
      <c r="O22" s="302">
        <v>100000</v>
      </c>
      <c r="P22" s="302">
        <v>116116.75</v>
      </c>
      <c r="Q22" s="302">
        <v>100000</v>
      </c>
      <c r="R22" s="302">
        <v>100000</v>
      </c>
      <c r="S22" s="303">
        <v>100000</v>
      </c>
      <c r="T22" s="302">
        <v>100000</v>
      </c>
      <c r="U22" s="302">
        <v>100000</v>
      </c>
      <c r="V22" s="302">
        <v>100000</v>
      </c>
      <c r="W22" s="302">
        <v>100000</v>
      </c>
      <c r="X22" s="303">
        <v>100000</v>
      </c>
      <c r="Y22" s="302">
        <v>100000</v>
      </c>
      <c r="Z22" s="302">
        <v>100000</v>
      </c>
      <c r="AA22" s="302">
        <v>100000</v>
      </c>
      <c r="AB22" s="302">
        <v>100000</v>
      </c>
      <c r="AC22" s="33"/>
      <c r="AD22" s="33"/>
      <c r="AE22" s="33"/>
      <c r="AF22" s="33"/>
      <c r="AG22" s="34"/>
      <c r="AH22" s="34"/>
      <c r="AI22" s="34"/>
      <c r="AJ22" s="34"/>
      <c r="AK22" s="34"/>
      <c r="AL22" s="34"/>
      <c r="AM22" s="34"/>
      <c r="AN22" s="34"/>
      <c r="AO22" s="34"/>
      <c r="AP22" s="34"/>
      <c r="AQ22" s="34"/>
      <c r="AR22" s="34"/>
      <c r="AS22" s="34"/>
      <c r="AT22" s="34"/>
      <c r="AUE22" s="35">
        <v>0</v>
      </c>
      <c r="AUF22" s="35">
        <v>0</v>
      </c>
      <c r="AUG22" s="35">
        <v>0</v>
      </c>
      <c r="AUH22" s="35">
        <v>0</v>
      </c>
      <c r="AUI22" s="35">
        <v>0</v>
      </c>
      <c r="AUJ22" s="35">
        <v>0</v>
      </c>
      <c r="AUK22" s="35">
        <v>0</v>
      </c>
      <c r="AUL22" s="35">
        <v>0</v>
      </c>
      <c r="AUM22" s="35">
        <v>0</v>
      </c>
      <c r="AUN22" s="35">
        <v>0</v>
      </c>
      <c r="AUO22" s="35">
        <v>0</v>
      </c>
      <c r="AUP22" s="35">
        <v>0</v>
      </c>
      <c r="AUQ22" s="35">
        <v>0</v>
      </c>
      <c r="AUR22" s="35">
        <v>0</v>
      </c>
      <c r="AUS22" s="35">
        <v>0</v>
      </c>
      <c r="AUT22" s="35">
        <v>0</v>
      </c>
      <c r="AUU22" s="35">
        <v>0</v>
      </c>
      <c r="AUV22" s="35">
        <v>0</v>
      </c>
      <c r="AUW22" s="35">
        <v>0</v>
      </c>
      <c r="AUX22" s="35">
        <v>0</v>
      </c>
      <c r="AUY22" s="35">
        <v>0</v>
      </c>
      <c r="AUZ22" s="35">
        <v>0</v>
      </c>
      <c r="AVA22" s="35">
        <v>0</v>
      </c>
      <c r="AVB22" s="35">
        <v>0</v>
      </c>
      <c r="AVC22" s="35">
        <v>0</v>
      </c>
      <c r="AVD22" s="35">
        <v>0</v>
      </c>
      <c r="AVE22" s="35">
        <v>0</v>
      </c>
      <c r="AVF22" s="35">
        <v>0</v>
      </c>
      <c r="AVG22" s="35">
        <v>0</v>
      </c>
      <c r="AVH22" s="35">
        <v>0</v>
      </c>
      <c r="AVI22" s="35">
        <v>0</v>
      </c>
      <c r="AVJ22" s="35">
        <v>0</v>
      </c>
      <c r="AVK22" s="35">
        <v>0</v>
      </c>
      <c r="AVL22" s="35">
        <v>0</v>
      </c>
      <c r="AVM22" s="35">
        <v>0</v>
      </c>
      <c r="AVN22" s="35">
        <v>0</v>
      </c>
      <c r="AVO22" s="35">
        <v>0</v>
      </c>
      <c r="AVP22" s="35">
        <v>0</v>
      </c>
      <c r="AVQ22" s="35">
        <v>0</v>
      </c>
      <c r="AVR22" s="35">
        <v>0</v>
      </c>
      <c r="AVS22" s="35">
        <v>0</v>
      </c>
      <c r="AVT22" s="35">
        <v>0</v>
      </c>
      <c r="AVU22" s="35">
        <v>0</v>
      </c>
      <c r="AVV22" s="35">
        <v>0</v>
      </c>
      <c r="AVW22" s="35">
        <v>0</v>
      </c>
      <c r="AVX22" s="35">
        <v>0</v>
      </c>
      <c r="AVY22" s="35">
        <v>0</v>
      </c>
      <c r="AVZ22" s="35">
        <v>0</v>
      </c>
      <c r="AWA22" s="35">
        <v>0</v>
      </c>
      <c r="AWB22" s="35">
        <v>0</v>
      </c>
      <c r="AWC22" s="35">
        <v>0</v>
      </c>
      <c r="AWD22" s="35">
        <v>0</v>
      </c>
      <c r="AWE22" s="35">
        <v>0</v>
      </c>
      <c r="AWF22" s="35">
        <v>0</v>
      </c>
      <c r="AWG22" s="35">
        <v>0</v>
      </c>
      <c r="AWH22" s="35">
        <v>0</v>
      </c>
      <c r="AWI22" s="35">
        <v>0</v>
      </c>
      <c r="AWJ22" s="35">
        <v>0</v>
      </c>
      <c r="AWK22" s="35">
        <v>0</v>
      </c>
      <c r="AWL22" s="35">
        <v>0</v>
      </c>
      <c r="AWM22" s="35">
        <v>0</v>
      </c>
      <c r="AWN22" s="35">
        <v>0</v>
      </c>
      <c r="AWO22" s="35">
        <v>0</v>
      </c>
      <c r="AWP22" s="35">
        <v>0</v>
      </c>
      <c r="AWQ22" s="35">
        <v>0</v>
      </c>
      <c r="AWR22" s="35">
        <v>0</v>
      </c>
      <c r="AWS22" s="35">
        <v>0</v>
      </c>
      <c r="AWT22" s="35">
        <v>0</v>
      </c>
      <c r="AWU22" s="35">
        <v>0</v>
      </c>
      <c r="AWV22" s="35">
        <v>0</v>
      </c>
      <c r="AWW22" s="35">
        <v>0</v>
      </c>
      <c r="AWX22" s="35">
        <v>0</v>
      </c>
      <c r="AWY22" s="35">
        <v>0</v>
      </c>
      <c r="AWZ22" s="35">
        <v>0</v>
      </c>
      <c r="AXA22" s="35">
        <v>0</v>
      </c>
      <c r="AXB22" s="35">
        <v>0</v>
      </c>
      <c r="AXC22" s="35">
        <v>0</v>
      </c>
      <c r="AXD22" s="35">
        <v>0</v>
      </c>
      <c r="AXE22" s="35">
        <v>0</v>
      </c>
      <c r="AXF22" s="35">
        <v>0</v>
      </c>
      <c r="AXG22" s="35">
        <v>0</v>
      </c>
      <c r="AXH22" s="35">
        <v>0</v>
      </c>
      <c r="AXI22" s="35">
        <v>0</v>
      </c>
      <c r="AXJ22" s="35">
        <v>0</v>
      </c>
      <c r="AXK22" s="35">
        <v>0</v>
      </c>
      <c r="AXL22" s="35">
        <v>0</v>
      </c>
      <c r="AXM22" s="35">
        <v>0</v>
      </c>
      <c r="AXN22" s="35">
        <v>0</v>
      </c>
      <c r="AXO22" s="35">
        <v>0</v>
      </c>
      <c r="AXP22" s="35">
        <v>0</v>
      </c>
      <c r="AXQ22" s="35">
        <v>0</v>
      </c>
      <c r="AXR22" s="35">
        <v>0</v>
      </c>
      <c r="AXS22" s="35">
        <v>0</v>
      </c>
      <c r="AXT22" s="35">
        <v>0</v>
      </c>
      <c r="AXU22" s="35">
        <v>0</v>
      </c>
      <c r="AXV22" s="35">
        <v>0</v>
      </c>
      <c r="AXW22" s="35">
        <v>0</v>
      </c>
      <c r="AXX22" s="35">
        <v>0</v>
      </c>
      <c r="AXY22" s="35">
        <v>0</v>
      </c>
      <c r="AXZ22" s="35">
        <v>0</v>
      </c>
      <c r="AYA22" s="35">
        <v>0</v>
      </c>
      <c r="AYB22" s="35">
        <v>0</v>
      </c>
      <c r="AYC22" s="35">
        <v>0</v>
      </c>
      <c r="AYD22" s="35">
        <v>0</v>
      </c>
      <c r="AYE22" s="35">
        <v>0</v>
      </c>
      <c r="AYF22" s="35">
        <v>0</v>
      </c>
      <c r="AYG22" s="35">
        <v>0</v>
      </c>
      <c r="AYH22" s="35">
        <v>0</v>
      </c>
      <c r="AYI22" s="35">
        <v>0</v>
      </c>
      <c r="AYJ22" s="35">
        <v>0</v>
      </c>
      <c r="AYK22" s="35">
        <v>0</v>
      </c>
      <c r="AYL22" s="35">
        <v>0</v>
      </c>
      <c r="AYM22" s="35">
        <v>0</v>
      </c>
      <c r="AYN22" s="35">
        <v>0</v>
      </c>
      <c r="AYO22" s="35">
        <v>0</v>
      </c>
      <c r="AYP22" s="35">
        <v>0</v>
      </c>
      <c r="AYQ22" s="35">
        <v>0</v>
      </c>
      <c r="AYR22" s="35">
        <v>0</v>
      </c>
      <c r="AYS22" s="35">
        <v>0</v>
      </c>
      <c r="AYT22" s="35">
        <v>0</v>
      </c>
      <c r="AYU22" s="35">
        <v>0</v>
      </c>
      <c r="AYV22" s="35">
        <v>0</v>
      </c>
      <c r="AYW22" s="35">
        <v>0</v>
      </c>
      <c r="AYX22" s="35">
        <v>0</v>
      </c>
      <c r="AYY22" s="35">
        <v>0</v>
      </c>
      <c r="AYZ22" s="35">
        <v>0</v>
      </c>
      <c r="AZA22" s="35">
        <v>0</v>
      </c>
      <c r="AZB22" s="35">
        <v>0</v>
      </c>
      <c r="AZC22" s="35">
        <v>0</v>
      </c>
      <c r="AZD22" s="35">
        <v>0</v>
      </c>
      <c r="AZE22" s="35">
        <v>0</v>
      </c>
      <c r="AZF22" s="35">
        <v>0</v>
      </c>
      <c r="AZG22" s="35">
        <v>0</v>
      </c>
      <c r="AZH22" s="35">
        <v>0</v>
      </c>
      <c r="AZI22" s="35">
        <v>0</v>
      </c>
      <c r="AZJ22" s="35">
        <v>0</v>
      </c>
      <c r="AZK22" s="35">
        <v>0</v>
      </c>
      <c r="AZL22" s="35">
        <v>0</v>
      </c>
      <c r="AZM22" s="35">
        <v>0</v>
      </c>
      <c r="AZN22" s="35">
        <v>0</v>
      </c>
      <c r="AZO22" s="35">
        <v>0</v>
      </c>
      <c r="AZP22" s="35">
        <v>0</v>
      </c>
      <c r="AZQ22" s="35">
        <v>0</v>
      </c>
      <c r="AZR22" s="35">
        <v>0</v>
      </c>
      <c r="AZS22" s="35">
        <v>0</v>
      </c>
      <c r="AZT22" s="35">
        <v>0</v>
      </c>
      <c r="AZU22" s="35">
        <v>0</v>
      </c>
      <c r="AZV22" s="35">
        <v>0</v>
      </c>
      <c r="AZW22" s="35">
        <v>0</v>
      </c>
      <c r="AZX22" s="35">
        <v>0</v>
      </c>
      <c r="AZY22" s="35">
        <v>0</v>
      </c>
      <c r="AZZ22" s="35">
        <v>0</v>
      </c>
      <c r="BAA22" s="35">
        <v>0</v>
      </c>
      <c r="BAB22" s="35">
        <v>0</v>
      </c>
      <c r="BAC22" s="35">
        <v>0</v>
      </c>
      <c r="BAD22" s="35">
        <v>0</v>
      </c>
      <c r="BAE22" s="35">
        <v>0</v>
      </c>
      <c r="BAF22" s="35">
        <v>0</v>
      </c>
      <c r="BAG22" s="35">
        <v>0</v>
      </c>
      <c r="BAH22" s="35">
        <v>0</v>
      </c>
      <c r="BAI22" s="35">
        <v>0</v>
      </c>
      <c r="BAJ22" s="35">
        <v>0</v>
      </c>
      <c r="BAK22" s="35">
        <v>0</v>
      </c>
      <c r="BAL22" s="35">
        <v>0</v>
      </c>
      <c r="BAM22" s="35">
        <v>0</v>
      </c>
      <c r="BAN22" s="35">
        <v>0</v>
      </c>
      <c r="BAO22" s="35">
        <v>0</v>
      </c>
      <c r="BAP22" s="35">
        <v>0</v>
      </c>
      <c r="BAQ22" s="35">
        <v>0</v>
      </c>
      <c r="BAR22" s="35">
        <v>0</v>
      </c>
      <c r="BAS22" s="35">
        <v>0</v>
      </c>
      <c r="BAT22" s="35">
        <v>0</v>
      </c>
      <c r="BAU22" s="35">
        <v>0</v>
      </c>
      <c r="BAV22" s="35">
        <v>0</v>
      </c>
      <c r="BAW22" s="35">
        <v>0</v>
      </c>
      <c r="BAX22" s="35">
        <v>0</v>
      </c>
      <c r="BAY22" s="35">
        <v>0</v>
      </c>
      <c r="BAZ22" s="35">
        <v>0</v>
      </c>
      <c r="BBA22" s="35">
        <v>0</v>
      </c>
      <c r="BBB22" s="35">
        <v>0</v>
      </c>
      <c r="BBC22" s="35">
        <v>0</v>
      </c>
      <c r="BBD22" s="35">
        <v>0</v>
      </c>
      <c r="BBE22" s="35">
        <v>0</v>
      </c>
      <c r="BBF22" s="35">
        <v>0</v>
      </c>
      <c r="BBG22" s="35">
        <v>0</v>
      </c>
      <c r="BBH22" s="35">
        <v>0</v>
      </c>
      <c r="BBI22" s="35">
        <v>0</v>
      </c>
      <c r="BBJ22" s="35">
        <v>0</v>
      </c>
      <c r="BBK22" s="35">
        <v>0</v>
      </c>
      <c r="BBL22" s="35">
        <v>0</v>
      </c>
      <c r="BBM22" s="35">
        <v>0</v>
      </c>
      <c r="BBN22" s="35">
        <v>0</v>
      </c>
      <c r="BBO22" s="35">
        <v>0</v>
      </c>
      <c r="BBP22" s="35">
        <v>0</v>
      </c>
      <c r="BBQ22" s="35">
        <v>0</v>
      </c>
      <c r="BBR22" s="35">
        <v>0</v>
      </c>
      <c r="BBS22" s="35">
        <v>0</v>
      </c>
      <c r="BBT22" s="35">
        <v>0</v>
      </c>
      <c r="BBU22" s="35">
        <v>0</v>
      </c>
      <c r="BBV22" s="35">
        <v>0</v>
      </c>
      <c r="BBW22" s="35">
        <v>0</v>
      </c>
      <c r="BBX22" s="35">
        <v>0</v>
      </c>
      <c r="BBY22" s="35">
        <v>0</v>
      </c>
      <c r="BBZ22" s="35">
        <v>0</v>
      </c>
      <c r="BCA22" s="35">
        <v>0</v>
      </c>
      <c r="BCB22" s="35">
        <v>0</v>
      </c>
      <c r="BCC22" s="35">
        <v>0</v>
      </c>
      <c r="BCD22" s="35">
        <v>0</v>
      </c>
      <c r="BCE22" s="35">
        <v>0</v>
      </c>
      <c r="BCF22" s="35">
        <v>0</v>
      </c>
      <c r="BCG22" s="35">
        <v>0</v>
      </c>
      <c r="BCH22" s="35">
        <v>0</v>
      </c>
      <c r="BCI22" s="35">
        <v>0</v>
      </c>
      <c r="BCJ22" s="35">
        <v>0</v>
      </c>
      <c r="BCK22" s="35">
        <v>0</v>
      </c>
      <c r="BCL22" s="35">
        <v>0</v>
      </c>
      <c r="BCM22" s="35">
        <v>0</v>
      </c>
      <c r="BCN22" s="35">
        <v>0</v>
      </c>
      <c r="BCO22" s="35">
        <v>0</v>
      </c>
      <c r="BCP22" s="35">
        <v>0</v>
      </c>
      <c r="BCQ22" s="35">
        <v>0</v>
      </c>
      <c r="BCR22" s="35">
        <v>0</v>
      </c>
      <c r="BCS22" s="35">
        <v>0</v>
      </c>
      <c r="BCT22" s="35">
        <v>0</v>
      </c>
      <c r="BCU22" s="35">
        <v>0</v>
      </c>
      <c r="BCV22" s="35">
        <v>0</v>
      </c>
      <c r="BCW22" s="35">
        <v>0</v>
      </c>
      <c r="BCX22" s="35">
        <v>0</v>
      </c>
      <c r="BCY22" s="35">
        <v>0</v>
      </c>
      <c r="BCZ22" s="35">
        <v>0</v>
      </c>
      <c r="BDA22" s="35">
        <v>0</v>
      </c>
      <c r="BDB22" s="35">
        <v>0</v>
      </c>
      <c r="BDC22" s="35">
        <v>0</v>
      </c>
      <c r="BDD22" s="35">
        <v>0</v>
      </c>
      <c r="BDE22" s="35">
        <v>0</v>
      </c>
      <c r="BDF22" s="35">
        <v>0</v>
      </c>
      <c r="BDG22" s="35">
        <v>0</v>
      </c>
      <c r="BDH22" s="35">
        <v>0</v>
      </c>
      <c r="BDI22" s="35">
        <v>0</v>
      </c>
      <c r="BDJ22" s="35">
        <v>0</v>
      </c>
      <c r="BDK22" s="35">
        <v>0</v>
      </c>
      <c r="BDL22" s="35">
        <v>0</v>
      </c>
      <c r="BDM22" s="35">
        <v>0</v>
      </c>
      <c r="BDN22" s="35">
        <v>0</v>
      </c>
      <c r="BDO22" s="35">
        <v>0</v>
      </c>
      <c r="BDP22" s="35">
        <v>0</v>
      </c>
      <c r="BDQ22" s="35">
        <v>0</v>
      </c>
      <c r="BDR22" s="35">
        <v>0</v>
      </c>
      <c r="BDS22" s="35">
        <v>0</v>
      </c>
      <c r="BDT22" s="35">
        <v>0</v>
      </c>
      <c r="BDU22" s="35">
        <v>0</v>
      </c>
      <c r="BDV22" s="35">
        <v>0</v>
      </c>
      <c r="BDW22" s="35">
        <v>0</v>
      </c>
      <c r="BDX22" s="35">
        <v>0</v>
      </c>
      <c r="BDY22" s="35">
        <v>0</v>
      </c>
      <c r="BDZ22" s="35">
        <v>0</v>
      </c>
      <c r="BEA22" s="35">
        <v>0</v>
      </c>
      <c r="BEB22" s="35">
        <v>0</v>
      </c>
      <c r="BEC22" s="35">
        <v>0</v>
      </c>
      <c r="BED22" s="35">
        <v>0</v>
      </c>
      <c r="BEE22" s="35">
        <v>0</v>
      </c>
      <c r="BEF22" s="35">
        <v>0</v>
      </c>
      <c r="BEG22" s="35">
        <v>0</v>
      </c>
      <c r="BEH22" s="35">
        <v>0</v>
      </c>
      <c r="BEI22" s="35">
        <v>0</v>
      </c>
      <c r="BEJ22" s="35">
        <v>0</v>
      </c>
      <c r="BEK22" s="35">
        <v>0</v>
      </c>
      <c r="BEL22" s="35">
        <v>0</v>
      </c>
      <c r="BEM22" s="35">
        <v>0</v>
      </c>
      <c r="BEN22" s="35">
        <v>0</v>
      </c>
      <c r="BEO22" s="35">
        <v>0</v>
      </c>
      <c r="BEP22" s="35">
        <v>0</v>
      </c>
      <c r="BEQ22" s="35">
        <v>0</v>
      </c>
      <c r="BER22" s="35">
        <v>0</v>
      </c>
      <c r="BES22" s="35">
        <v>0</v>
      </c>
      <c r="BET22" s="35">
        <v>0</v>
      </c>
      <c r="BEU22" s="35">
        <v>0</v>
      </c>
      <c r="BEV22" s="35">
        <v>0</v>
      </c>
      <c r="BEW22" s="35">
        <v>0</v>
      </c>
      <c r="BEX22" s="35">
        <v>0</v>
      </c>
      <c r="BEY22" s="35">
        <v>0</v>
      </c>
      <c r="BEZ22" s="35">
        <v>0</v>
      </c>
      <c r="BFA22" s="35">
        <v>0</v>
      </c>
      <c r="BFB22" s="35">
        <v>0</v>
      </c>
      <c r="BFC22" s="35">
        <v>0</v>
      </c>
      <c r="BFD22" s="35">
        <v>0</v>
      </c>
      <c r="BFE22" s="35">
        <v>0</v>
      </c>
      <c r="BFF22" s="35">
        <v>0</v>
      </c>
      <c r="BFG22" s="35">
        <v>0</v>
      </c>
      <c r="BFH22" s="35">
        <v>0</v>
      </c>
      <c r="BFI22" s="35">
        <v>0</v>
      </c>
      <c r="BFJ22" s="35">
        <v>0</v>
      </c>
      <c r="BFK22" s="35">
        <v>0</v>
      </c>
      <c r="BFL22" s="35">
        <v>0</v>
      </c>
      <c r="BFM22" s="35">
        <v>0</v>
      </c>
      <c r="BFN22" s="35">
        <v>0</v>
      </c>
      <c r="BFO22" s="35">
        <v>0</v>
      </c>
      <c r="BFP22" s="35">
        <v>0</v>
      </c>
      <c r="BFQ22" s="35">
        <v>0</v>
      </c>
      <c r="BFR22" s="35">
        <v>0</v>
      </c>
      <c r="BFS22" s="35">
        <v>0</v>
      </c>
      <c r="BFT22" s="35">
        <v>0</v>
      </c>
      <c r="BFU22" s="35">
        <v>0</v>
      </c>
      <c r="BFV22" s="35">
        <v>0</v>
      </c>
      <c r="BFW22" s="35">
        <v>0</v>
      </c>
      <c r="BFX22" s="35">
        <v>0</v>
      </c>
      <c r="BFY22" s="35">
        <v>0</v>
      </c>
      <c r="BFZ22" s="35">
        <v>0</v>
      </c>
      <c r="BGA22" s="35">
        <v>0</v>
      </c>
      <c r="BGB22" s="35">
        <v>0</v>
      </c>
      <c r="BGC22" s="35">
        <v>0</v>
      </c>
      <c r="BGD22" s="35">
        <v>0</v>
      </c>
      <c r="BGE22" s="35">
        <v>0</v>
      </c>
      <c r="BGF22" s="35">
        <v>0</v>
      </c>
      <c r="BGG22" s="35">
        <v>0</v>
      </c>
      <c r="BGH22" s="35">
        <v>0</v>
      </c>
      <c r="BGI22" s="35">
        <v>0</v>
      </c>
      <c r="BGJ22" s="35">
        <v>0</v>
      </c>
      <c r="BGK22" s="35">
        <v>0</v>
      </c>
      <c r="BGL22" s="35">
        <v>0</v>
      </c>
      <c r="BGM22" s="35">
        <v>0</v>
      </c>
      <c r="BGN22" s="35">
        <v>0</v>
      </c>
      <c r="BGO22" s="35">
        <v>0</v>
      </c>
      <c r="BGP22" s="35">
        <v>0</v>
      </c>
      <c r="BGQ22" s="35">
        <v>0</v>
      </c>
      <c r="BGR22" s="35">
        <v>0</v>
      </c>
      <c r="BGS22" s="35">
        <v>0</v>
      </c>
      <c r="BGT22" s="35">
        <v>0</v>
      </c>
      <c r="BGU22" s="35">
        <v>0</v>
      </c>
      <c r="BGV22" s="35">
        <v>0</v>
      </c>
      <c r="BGW22" s="35">
        <v>0</v>
      </c>
      <c r="BGX22" s="35">
        <v>0</v>
      </c>
      <c r="BGY22" s="35">
        <v>0</v>
      </c>
      <c r="BGZ22" s="35">
        <v>0</v>
      </c>
      <c r="BHA22" s="35">
        <v>0</v>
      </c>
      <c r="BHB22" s="35">
        <v>0</v>
      </c>
      <c r="BHC22" s="35">
        <v>0</v>
      </c>
      <c r="BHD22" s="35">
        <v>0</v>
      </c>
      <c r="BHE22" s="35">
        <v>0</v>
      </c>
      <c r="BHF22" s="35">
        <v>0</v>
      </c>
      <c r="BHG22" s="35">
        <v>0</v>
      </c>
      <c r="BHH22" s="35">
        <v>0</v>
      </c>
      <c r="BHI22" s="35">
        <v>0</v>
      </c>
      <c r="BHJ22" s="35">
        <v>0</v>
      </c>
      <c r="BHK22" s="35">
        <v>0</v>
      </c>
      <c r="BHL22" s="35">
        <v>0</v>
      </c>
      <c r="BHM22" s="35">
        <v>0</v>
      </c>
      <c r="BHN22" s="35">
        <v>0</v>
      </c>
      <c r="BHO22" s="35">
        <v>0</v>
      </c>
      <c r="BHP22" s="35">
        <v>0</v>
      </c>
      <c r="BHQ22" s="35">
        <v>0</v>
      </c>
      <c r="BHR22" s="35">
        <v>0</v>
      </c>
      <c r="BHS22" s="35">
        <v>0</v>
      </c>
      <c r="BHT22" s="35">
        <v>0</v>
      </c>
      <c r="BHU22" s="35">
        <v>0</v>
      </c>
      <c r="BHV22" s="35">
        <v>0</v>
      </c>
      <c r="BHW22" s="35">
        <v>0</v>
      </c>
      <c r="BHX22" s="35">
        <v>0</v>
      </c>
      <c r="BHY22" s="35">
        <v>0</v>
      </c>
      <c r="BHZ22" s="35">
        <v>0</v>
      </c>
      <c r="BIA22" s="35">
        <v>0</v>
      </c>
      <c r="BIB22" s="35">
        <v>0</v>
      </c>
      <c r="BIC22" s="35">
        <v>0</v>
      </c>
      <c r="BID22" s="35">
        <v>0</v>
      </c>
      <c r="BIE22" s="35">
        <v>0</v>
      </c>
      <c r="BIF22" s="35">
        <v>0</v>
      </c>
      <c r="BIG22" s="35">
        <v>0</v>
      </c>
      <c r="BIH22" s="35">
        <v>0</v>
      </c>
      <c r="BII22" s="35">
        <v>0</v>
      </c>
      <c r="BIJ22" s="35">
        <v>0</v>
      </c>
      <c r="BIK22" s="35">
        <v>0</v>
      </c>
      <c r="BIL22" s="35">
        <v>0</v>
      </c>
      <c r="BIM22" s="35">
        <v>0</v>
      </c>
      <c r="BIN22" s="35">
        <v>0</v>
      </c>
      <c r="BIO22" s="35">
        <v>0</v>
      </c>
      <c r="BIP22" s="35">
        <v>0</v>
      </c>
      <c r="BIQ22" s="35">
        <v>0</v>
      </c>
      <c r="BIR22" s="35">
        <v>0</v>
      </c>
      <c r="BIS22" s="35">
        <v>0</v>
      </c>
      <c r="BIT22" s="35">
        <v>0</v>
      </c>
      <c r="BIU22" s="35">
        <v>0</v>
      </c>
      <c r="BIV22" s="35">
        <v>0</v>
      </c>
      <c r="BIW22" s="35">
        <v>0</v>
      </c>
      <c r="BIX22" s="35">
        <v>0</v>
      </c>
      <c r="BIY22" s="35">
        <v>0</v>
      </c>
      <c r="BIZ22" s="35">
        <v>0</v>
      </c>
      <c r="BJA22" s="35">
        <v>0</v>
      </c>
      <c r="BJB22" s="35">
        <v>0</v>
      </c>
      <c r="BJC22" s="35">
        <v>0</v>
      </c>
      <c r="BJD22" s="35">
        <v>0</v>
      </c>
      <c r="BJE22" s="35">
        <v>0</v>
      </c>
      <c r="BJF22" s="35">
        <v>0</v>
      </c>
      <c r="BJG22" s="35">
        <v>0</v>
      </c>
      <c r="BJH22" s="35">
        <v>0</v>
      </c>
      <c r="BJI22" s="35">
        <v>0</v>
      </c>
      <c r="BJJ22" s="35">
        <v>0</v>
      </c>
      <c r="BJK22" s="35">
        <v>0</v>
      </c>
      <c r="BJL22" s="35">
        <v>0</v>
      </c>
      <c r="BJM22" s="35">
        <v>0</v>
      </c>
      <c r="BJN22" s="35">
        <v>0</v>
      </c>
      <c r="BJO22" s="35">
        <v>0</v>
      </c>
      <c r="BJP22" s="35">
        <v>0</v>
      </c>
      <c r="BJQ22" s="35">
        <v>0</v>
      </c>
      <c r="BJR22" s="35">
        <v>0</v>
      </c>
      <c r="BJS22" s="35">
        <v>0</v>
      </c>
      <c r="BJT22" s="35">
        <v>0</v>
      </c>
      <c r="BJU22" s="35">
        <v>0</v>
      </c>
      <c r="BJV22" s="35">
        <v>0</v>
      </c>
      <c r="BJW22" s="35">
        <v>0</v>
      </c>
      <c r="BJX22" s="35">
        <v>0</v>
      </c>
      <c r="BJY22" s="35">
        <v>0</v>
      </c>
      <c r="BJZ22" s="35">
        <v>0</v>
      </c>
      <c r="BKA22" s="35">
        <v>0</v>
      </c>
      <c r="BKB22" s="35">
        <v>0</v>
      </c>
      <c r="BKC22" s="35">
        <v>0</v>
      </c>
      <c r="BKD22" s="35">
        <v>0</v>
      </c>
      <c r="BKE22" s="35">
        <v>0</v>
      </c>
      <c r="BKF22" s="35">
        <v>0</v>
      </c>
      <c r="BKG22" s="35">
        <v>0</v>
      </c>
      <c r="BKH22" s="35">
        <v>0</v>
      </c>
      <c r="BKI22" s="35">
        <v>0</v>
      </c>
      <c r="BKJ22" s="35">
        <v>0</v>
      </c>
      <c r="BKK22" s="35">
        <v>0</v>
      </c>
      <c r="BKL22" s="35">
        <v>0</v>
      </c>
      <c r="BKM22" s="35">
        <v>0</v>
      </c>
      <c r="BKN22" s="35">
        <v>0</v>
      </c>
      <c r="BKO22" s="35">
        <v>0</v>
      </c>
      <c r="BKP22" s="35">
        <v>0</v>
      </c>
      <c r="BKQ22" s="35">
        <v>0</v>
      </c>
      <c r="BKR22" s="35">
        <v>0</v>
      </c>
      <c r="BKS22" s="35">
        <v>0</v>
      </c>
      <c r="BKT22" s="35">
        <v>0</v>
      </c>
      <c r="BKU22" s="35">
        <v>0</v>
      </c>
      <c r="BKV22" s="35">
        <v>0</v>
      </c>
      <c r="BKW22" s="35">
        <v>0</v>
      </c>
      <c r="BKX22" s="35">
        <v>0</v>
      </c>
      <c r="BKY22" s="35">
        <v>0</v>
      </c>
      <c r="BKZ22" s="35">
        <v>0</v>
      </c>
      <c r="BLA22" s="35">
        <v>0</v>
      </c>
      <c r="BLB22" s="35">
        <v>0</v>
      </c>
      <c r="BLC22" s="35">
        <v>0</v>
      </c>
      <c r="BLD22" s="35">
        <v>0</v>
      </c>
      <c r="BLE22" s="35">
        <v>0</v>
      </c>
      <c r="BLF22" s="35">
        <v>0</v>
      </c>
      <c r="BLG22" s="35">
        <v>0</v>
      </c>
      <c r="BLH22" s="35">
        <v>0</v>
      </c>
      <c r="BLI22" s="35">
        <v>0</v>
      </c>
      <c r="BLJ22" s="35">
        <v>0</v>
      </c>
      <c r="BLK22" s="35">
        <v>0</v>
      </c>
      <c r="BLL22" s="35">
        <v>0</v>
      </c>
      <c r="BLM22" s="35">
        <v>0</v>
      </c>
      <c r="BLN22" s="35">
        <v>0</v>
      </c>
      <c r="BLO22" s="35">
        <v>0</v>
      </c>
      <c r="BLP22" s="35">
        <v>0</v>
      </c>
      <c r="BLQ22" s="35">
        <v>0</v>
      </c>
      <c r="BLR22" s="35">
        <v>0</v>
      </c>
      <c r="BLS22" s="35">
        <v>0</v>
      </c>
      <c r="BLT22" s="35">
        <v>0</v>
      </c>
      <c r="BLU22" s="35">
        <v>0</v>
      </c>
      <c r="BLV22" s="35">
        <v>0</v>
      </c>
      <c r="BLW22" s="35">
        <v>0</v>
      </c>
      <c r="BLX22" s="35">
        <v>0</v>
      </c>
      <c r="BLY22" s="35">
        <v>0</v>
      </c>
      <c r="BLZ22" s="35">
        <v>0</v>
      </c>
      <c r="BMA22" s="35">
        <v>0</v>
      </c>
      <c r="BMB22" s="35">
        <v>0</v>
      </c>
      <c r="BMC22" s="35">
        <v>0</v>
      </c>
      <c r="BMD22" s="35">
        <v>0</v>
      </c>
      <c r="BME22" s="35">
        <v>0</v>
      </c>
      <c r="BMF22" s="35">
        <v>0</v>
      </c>
      <c r="BMG22" s="35">
        <v>0</v>
      </c>
      <c r="BMH22" s="35">
        <v>0</v>
      </c>
      <c r="BMI22" s="35">
        <v>0</v>
      </c>
      <c r="BMJ22" s="35">
        <v>0</v>
      </c>
      <c r="BMK22" s="35">
        <v>0</v>
      </c>
      <c r="BML22" s="35">
        <v>0</v>
      </c>
      <c r="BMM22" s="35">
        <v>0</v>
      </c>
      <c r="BMN22" s="35">
        <v>0</v>
      </c>
      <c r="BMO22" s="35">
        <v>0</v>
      </c>
      <c r="BMP22" s="35">
        <v>0</v>
      </c>
      <c r="BMQ22" s="35">
        <v>0</v>
      </c>
      <c r="BMR22" s="35">
        <v>0</v>
      </c>
      <c r="BMS22" s="35">
        <v>0</v>
      </c>
      <c r="BMT22" s="35">
        <v>0</v>
      </c>
      <c r="BMU22" s="35">
        <v>0</v>
      </c>
      <c r="BMV22" s="35">
        <v>0</v>
      </c>
      <c r="BMW22" s="35">
        <v>0</v>
      </c>
      <c r="BMX22" s="35">
        <v>0</v>
      </c>
      <c r="BMY22" s="35">
        <v>0</v>
      </c>
      <c r="BMZ22" s="35">
        <v>0</v>
      </c>
      <c r="BNA22" s="35">
        <v>0</v>
      </c>
      <c r="BNB22" s="35">
        <v>0</v>
      </c>
      <c r="BNC22" s="35">
        <v>0</v>
      </c>
      <c r="BND22" s="35">
        <v>0</v>
      </c>
      <c r="BNE22" s="35">
        <v>0</v>
      </c>
      <c r="BNF22" s="35">
        <v>0</v>
      </c>
      <c r="BNG22" s="35">
        <v>0</v>
      </c>
      <c r="BNH22" s="35">
        <v>0</v>
      </c>
      <c r="BNI22" s="35">
        <v>0</v>
      </c>
      <c r="BNJ22" s="35">
        <v>0</v>
      </c>
      <c r="BNK22" s="35">
        <v>0</v>
      </c>
      <c r="BNL22" s="35">
        <v>0</v>
      </c>
      <c r="BNM22" s="35">
        <v>0</v>
      </c>
      <c r="BNN22" s="35">
        <v>0</v>
      </c>
      <c r="BNO22" s="35">
        <v>0</v>
      </c>
      <c r="BNP22" s="35">
        <v>0</v>
      </c>
      <c r="BNQ22" s="35">
        <v>0</v>
      </c>
      <c r="BNR22" s="35">
        <v>0</v>
      </c>
      <c r="BNS22" s="35">
        <v>0</v>
      </c>
      <c r="BNT22" s="35">
        <v>0</v>
      </c>
      <c r="BNU22" s="35">
        <v>0</v>
      </c>
      <c r="BNV22" s="35">
        <v>0</v>
      </c>
      <c r="BNW22" s="35">
        <v>0</v>
      </c>
      <c r="BNX22" s="35">
        <v>0</v>
      </c>
      <c r="BNY22" s="35">
        <v>0</v>
      </c>
      <c r="BNZ22" s="35">
        <v>0</v>
      </c>
      <c r="BOA22" s="35">
        <v>0</v>
      </c>
      <c r="BOB22" s="35">
        <v>0</v>
      </c>
      <c r="BOC22" s="35">
        <v>0</v>
      </c>
      <c r="BOD22" s="35">
        <v>0</v>
      </c>
      <c r="BOE22" s="35">
        <v>0</v>
      </c>
      <c r="BOF22" s="35">
        <v>0</v>
      </c>
      <c r="BOG22" s="35">
        <v>0</v>
      </c>
      <c r="BOH22" s="35">
        <v>0</v>
      </c>
      <c r="BOI22" s="35">
        <v>0</v>
      </c>
      <c r="BOJ22" s="35">
        <v>0</v>
      </c>
      <c r="BOK22" s="35">
        <v>0</v>
      </c>
      <c r="BOL22" s="35">
        <v>0</v>
      </c>
      <c r="BOM22" s="35">
        <v>0</v>
      </c>
      <c r="BON22" s="35">
        <v>0</v>
      </c>
      <c r="BOO22" s="35">
        <v>0</v>
      </c>
      <c r="BOP22" s="35">
        <v>0</v>
      </c>
      <c r="BOQ22" s="35">
        <v>0</v>
      </c>
      <c r="BOR22" s="35">
        <v>0</v>
      </c>
      <c r="BOS22" s="35">
        <v>0</v>
      </c>
      <c r="BOT22" s="35">
        <v>0</v>
      </c>
      <c r="BOU22" s="35">
        <v>0</v>
      </c>
      <c r="BOV22" s="35">
        <v>0</v>
      </c>
      <c r="BOW22" s="35">
        <v>0</v>
      </c>
      <c r="BOX22" s="35">
        <v>0</v>
      </c>
      <c r="BOY22" s="35">
        <v>0</v>
      </c>
      <c r="BOZ22" s="35">
        <v>0</v>
      </c>
      <c r="BPA22" s="35">
        <v>0</v>
      </c>
      <c r="BPB22" s="35">
        <v>0</v>
      </c>
      <c r="BPC22" s="35">
        <v>0</v>
      </c>
      <c r="BPD22" s="35">
        <v>0</v>
      </c>
      <c r="BPE22" s="35">
        <v>0</v>
      </c>
      <c r="BPF22" s="35">
        <v>0</v>
      </c>
      <c r="BPG22" s="35">
        <v>0</v>
      </c>
      <c r="BPH22" s="35">
        <v>0</v>
      </c>
      <c r="BPI22" s="35">
        <v>0</v>
      </c>
      <c r="BPJ22" s="35">
        <v>0</v>
      </c>
      <c r="BPK22" s="35">
        <v>0</v>
      </c>
      <c r="BPL22" s="35">
        <v>0</v>
      </c>
      <c r="BPM22" s="35">
        <v>0</v>
      </c>
      <c r="BPN22" s="35">
        <v>0</v>
      </c>
      <c r="BPO22" s="35">
        <v>0</v>
      </c>
      <c r="BPP22" s="35">
        <v>0</v>
      </c>
      <c r="BPQ22" s="35">
        <v>0</v>
      </c>
      <c r="BPR22" s="35">
        <v>0</v>
      </c>
      <c r="BPS22" s="35">
        <v>0</v>
      </c>
      <c r="BPT22" s="35">
        <v>0</v>
      </c>
      <c r="BPU22" s="35">
        <v>0</v>
      </c>
      <c r="BPV22" s="35">
        <v>0</v>
      </c>
      <c r="BPW22" s="35">
        <v>0</v>
      </c>
      <c r="BPX22" s="35">
        <v>0</v>
      </c>
      <c r="BPY22" s="35">
        <v>0</v>
      </c>
      <c r="BPZ22" s="35">
        <v>0</v>
      </c>
      <c r="BQA22" s="35">
        <v>0</v>
      </c>
      <c r="BQB22" s="35">
        <v>0</v>
      </c>
      <c r="BQC22" s="35">
        <v>0</v>
      </c>
      <c r="BQD22" s="35">
        <v>0</v>
      </c>
      <c r="BQE22" s="35">
        <v>0</v>
      </c>
      <c r="BQF22" s="35">
        <v>0</v>
      </c>
      <c r="BQG22" s="35">
        <v>0</v>
      </c>
      <c r="BQH22" s="35">
        <v>0</v>
      </c>
      <c r="BQI22" s="35">
        <v>0</v>
      </c>
      <c r="BQJ22" s="35">
        <v>0</v>
      </c>
      <c r="BQK22" s="35">
        <v>0</v>
      </c>
      <c r="BQL22" s="35">
        <v>0</v>
      </c>
      <c r="BQM22" s="35">
        <v>0</v>
      </c>
      <c r="BQN22" s="35">
        <v>0</v>
      </c>
      <c r="BQO22" s="35">
        <v>0</v>
      </c>
      <c r="BQP22" s="35">
        <v>0</v>
      </c>
      <c r="BQQ22" s="35">
        <v>0</v>
      </c>
      <c r="BQR22" s="35">
        <v>0</v>
      </c>
      <c r="BQS22" s="35">
        <v>0</v>
      </c>
      <c r="BQT22" s="35">
        <v>0</v>
      </c>
      <c r="BQU22" s="35">
        <v>0</v>
      </c>
      <c r="BQV22" s="35">
        <v>0</v>
      </c>
      <c r="BQW22" s="35">
        <v>0</v>
      </c>
      <c r="BQX22" s="35">
        <v>0</v>
      </c>
      <c r="BQY22" s="35">
        <v>0</v>
      </c>
      <c r="BQZ22" s="35">
        <v>0</v>
      </c>
      <c r="BRA22" s="35">
        <v>0</v>
      </c>
      <c r="BRB22" s="35">
        <v>0</v>
      </c>
      <c r="BRC22" s="35">
        <v>0</v>
      </c>
      <c r="BRD22" s="35">
        <v>0</v>
      </c>
      <c r="BRE22" s="35">
        <v>0</v>
      </c>
      <c r="BRF22" s="35">
        <v>0</v>
      </c>
      <c r="BRG22" s="35">
        <v>0</v>
      </c>
      <c r="BRH22" s="35">
        <v>0</v>
      </c>
      <c r="BRI22" s="35">
        <v>0</v>
      </c>
      <c r="BRJ22" s="35">
        <v>0</v>
      </c>
      <c r="BRK22" s="35">
        <v>0</v>
      </c>
      <c r="BRL22" s="35">
        <v>0</v>
      </c>
      <c r="BRM22" s="35">
        <v>0</v>
      </c>
      <c r="BRN22" s="35">
        <v>0</v>
      </c>
      <c r="BRO22" s="35">
        <v>0</v>
      </c>
      <c r="BRP22" s="35">
        <v>0</v>
      </c>
      <c r="BRQ22" s="35">
        <v>0</v>
      </c>
      <c r="BRR22" s="35">
        <v>0</v>
      </c>
      <c r="BRS22" s="35">
        <v>0</v>
      </c>
      <c r="BRT22" s="35">
        <v>0</v>
      </c>
      <c r="BRU22" s="35">
        <v>0</v>
      </c>
      <c r="BRV22" s="35">
        <v>0</v>
      </c>
      <c r="BRW22" s="35">
        <v>0</v>
      </c>
      <c r="BRX22" s="35">
        <v>0</v>
      </c>
      <c r="BRY22" s="35">
        <v>0</v>
      </c>
      <c r="BRZ22" s="35">
        <v>0</v>
      </c>
      <c r="BSA22" s="35">
        <v>0</v>
      </c>
      <c r="BSB22" s="35">
        <v>0</v>
      </c>
      <c r="BSC22" s="35">
        <v>0</v>
      </c>
      <c r="BSD22" s="35">
        <v>0</v>
      </c>
      <c r="BSE22" s="35">
        <v>0</v>
      </c>
      <c r="BSF22" s="35">
        <v>0</v>
      </c>
      <c r="BSG22" s="35">
        <v>0</v>
      </c>
      <c r="BSH22" s="35">
        <v>0</v>
      </c>
      <c r="BSI22" s="35">
        <v>0</v>
      </c>
      <c r="BSJ22" s="35">
        <v>0</v>
      </c>
      <c r="BSK22" s="35">
        <v>0</v>
      </c>
      <c r="BSL22" s="35">
        <v>0</v>
      </c>
      <c r="BSM22" s="35">
        <v>0</v>
      </c>
      <c r="BSN22" s="35">
        <v>0</v>
      </c>
      <c r="BSO22" s="35">
        <v>0</v>
      </c>
      <c r="BSP22" s="35">
        <v>0</v>
      </c>
      <c r="BSQ22" s="35">
        <v>0</v>
      </c>
      <c r="BSR22" s="35">
        <v>0</v>
      </c>
      <c r="BSS22" s="35">
        <v>0</v>
      </c>
      <c r="BST22" s="35">
        <v>0</v>
      </c>
      <c r="BSU22" s="35">
        <v>0</v>
      </c>
      <c r="BSV22" s="35">
        <v>0</v>
      </c>
      <c r="BSW22" s="35">
        <v>0</v>
      </c>
      <c r="BSX22" s="35">
        <v>0</v>
      </c>
      <c r="BSY22" s="35">
        <v>0</v>
      </c>
      <c r="BSZ22" s="35">
        <v>0</v>
      </c>
      <c r="BTA22" s="35">
        <v>0</v>
      </c>
      <c r="BTB22" s="35">
        <v>0</v>
      </c>
      <c r="BTC22" s="35">
        <v>0</v>
      </c>
      <c r="BTD22" s="35">
        <v>0</v>
      </c>
      <c r="BTE22" s="35">
        <v>0</v>
      </c>
      <c r="BTF22" s="35">
        <v>0</v>
      </c>
      <c r="BTG22" s="35">
        <v>0</v>
      </c>
      <c r="BTH22" s="35">
        <v>0</v>
      </c>
      <c r="BTI22" s="35">
        <v>0</v>
      </c>
      <c r="BTJ22" s="35">
        <v>0</v>
      </c>
      <c r="BTK22" s="35">
        <v>0</v>
      </c>
      <c r="BTL22" s="35">
        <v>0</v>
      </c>
      <c r="BTM22" s="35">
        <v>0</v>
      </c>
      <c r="BTN22" s="35">
        <v>0</v>
      </c>
      <c r="BTO22" s="35">
        <v>0</v>
      </c>
      <c r="BTP22" s="35">
        <v>0</v>
      </c>
      <c r="BTQ22" s="35">
        <v>0</v>
      </c>
      <c r="BTR22" s="35">
        <v>0</v>
      </c>
      <c r="BTS22" s="35">
        <v>0</v>
      </c>
      <c r="BTT22" s="35">
        <v>0</v>
      </c>
      <c r="BTU22" s="35">
        <v>0</v>
      </c>
      <c r="BTV22" s="35">
        <v>0</v>
      </c>
      <c r="BTW22" s="35">
        <v>0</v>
      </c>
      <c r="BTX22" s="35">
        <v>0</v>
      </c>
      <c r="BTY22" s="35">
        <v>0</v>
      </c>
      <c r="BTZ22" s="35">
        <v>0</v>
      </c>
      <c r="BUA22" s="35">
        <v>0</v>
      </c>
      <c r="BUB22" s="35">
        <v>0</v>
      </c>
      <c r="BUC22" s="35">
        <v>0</v>
      </c>
      <c r="BUD22" s="35">
        <v>0</v>
      </c>
      <c r="BUE22" s="35">
        <v>0</v>
      </c>
      <c r="BUF22" s="35">
        <v>0</v>
      </c>
      <c r="BUG22" s="35">
        <v>0</v>
      </c>
      <c r="BUH22" s="35">
        <v>0</v>
      </c>
      <c r="BUI22" s="35">
        <v>0</v>
      </c>
      <c r="BUJ22" s="35">
        <v>0</v>
      </c>
      <c r="BUK22" s="35">
        <v>0</v>
      </c>
      <c r="BUL22" s="35">
        <v>0</v>
      </c>
      <c r="BUM22" s="35">
        <v>0</v>
      </c>
      <c r="BUN22" s="35">
        <v>0</v>
      </c>
      <c r="BUO22" s="35">
        <v>0</v>
      </c>
      <c r="BUP22" s="35">
        <v>0</v>
      </c>
      <c r="BUQ22" s="35">
        <v>0</v>
      </c>
      <c r="BUR22" s="35">
        <v>0</v>
      </c>
      <c r="BUS22" s="35">
        <v>0</v>
      </c>
      <c r="BUT22" s="35">
        <v>0</v>
      </c>
      <c r="BUU22" s="35">
        <v>0</v>
      </c>
      <c r="BUV22" s="35">
        <v>0</v>
      </c>
      <c r="BUW22" s="35">
        <v>0</v>
      </c>
      <c r="BUX22" s="35">
        <v>0</v>
      </c>
      <c r="BUY22" s="35">
        <v>0</v>
      </c>
      <c r="BUZ22" s="35">
        <v>0</v>
      </c>
      <c r="BVA22" s="35">
        <v>0</v>
      </c>
      <c r="BVB22" s="35">
        <v>0</v>
      </c>
      <c r="BVC22" s="35">
        <v>0</v>
      </c>
      <c r="BVD22" s="35">
        <v>0</v>
      </c>
      <c r="BVE22" s="35">
        <v>0</v>
      </c>
      <c r="BVF22" s="35">
        <v>0</v>
      </c>
      <c r="BVG22" s="35">
        <v>0</v>
      </c>
      <c r="BVH22" s="35">
        <v>0</v>
      </c>
      <c r="BVI22" s="35">
        <v>0</v>
      </c>
      <c r="BVJ22" s="35">
        <v>0</v>
      </c>
      <c r="BVK22" s="35">
        <v>0</v>
      </c>
      <c r="BVL22" s="35">
        <v>0</v>
      </c>
      <c r="BVM22" s="35">
        <v>0</v>
      </c>
      <c r="BVN22" s="35">
        <v>0</v>
      </c>
      <c r="BVO22" s="35">
        <v>0</v>
      </c>
      <c r="BVP22" s="35">
        <v>0</v>
      </c>
      <c r="BVQ22" s="35">
        <v>0</v>
      </c>
      <c r="BVR22" s="35">
        <v>0</v>
      </c>
      <c r="BVS22" s="35">
        <v>0</v>
      </c>
      <c r="BVT22" s="35">
        <v>0</v>
      </c>
      <c r="BVU22" s="35">
        <v>0</v>
      </c>
      <c r="BVV22" s="35">
        <v>0</v>
      </c>
      <c r="BVW22" s="35">
        <v>0</v>
      </c>
      <c r="BVX22" s="35">
        <v>0</v>
      </c>
      <c r="BVY22" s="35">
        <v>0</v>
      </c>
      <c r="BVZ22" s="35">
        <v>0</v>
      </c>
      <c r="BWA22" s="35">
        <v>0</v>
      </c>
      <c r="BWB22" s="35">
        <v>0</v>
      </c>
      <c r="BWC22" s="35">
        <v>0</v>
      </c>
      <c r="BWD22" s="35">
        <v>0</v>
      </c>
      <c r="BWE22" s="35">
        <v>0</v>
      </c>
      <c r="BWF22" s="35">
        <v>0</v>
      </c>
      <c r="BWG22" s="35">
        <v>0</v>
      </c>
      <c r="BWH22" s="35">
        <v>0</v>
      </c>
      <c r="BWI22" s="35">
        <v>0</v>
      </c>
      <c r="BWJ22" s="35">
        <v>0</v>
      </c>
      <c r="BWK22" s="35">
        <v>0</v>
      </c>
      <c r="BWL22" s="35">
        <v>0</v>
      </c>
      <c r="BWM22" s="35">
        <v>0</v>
      </c>
      <c r="BWN22" s="35">
        <v>0</v>
      </c>
      <c r="BWO22" s="35">
        <v>0</v>
      </c>
      <c r="BWP22" s="35">
        <v>0</v>
      </c>
      <c r="BWQ22" s="35">
        <v>0</v>
      </c>
      <c r="BWR22" s="35">
        <v>0</v>
      </c>
      <c r="BWS22" s="35">
        <v>0</v>
      </c>
      <c r="BWT22" s="35">
        <v>0</v>
      </c>
      <c r="BWU22" s="35">
        <v>0</v>
      </c>
      <c r="BWV22" s="35">
        <v>0</v>
      </c>
      <c r="BWW22" s="35">
        <v>0</v>
      </c>
      <c r="BWX22" s="35">
        <v>0</v>
      </c>
      <c r="BWY22" s="35">
        <v>0</v>
      </c>
      <c r="BWZ22" s="35">
        <v>0</v>
      </c>
      <c r="BXA22" s="35">
        <v>0</v>
      </c>
      <c r="BXB22" s="35">
        <v>0</v>
      </c>
      <c r="BXC22" s="35">
        <v>0</v>
      </c>
      <c r="BXD22" s="35">
        <v>0</v>
      </c>
      <c r="BXE22" s="35">
        <v>0</v>
      </c>
      <c r="BXF22" s="35">
        <v>0</v>
      </c>
      <c r="BXG22" s="35">
        <v>0</v>
      </c>
      <c r="BXH22" s="35">
        <v>0</v>
      </c>
      <c r="BXI22" s="35">
        <v>0</v>
      </c>
      <c r="BXJ22" s="35">
        <v>0</v>
      </c>
      <c r="BXK22" s="35">
        <v>0</v>
      </c>
      <c r="BXL22" s="35">
        <v>0</v>
      </c>
      <c r="BXM22" s="35">
        <v>0</v>
      </c>
      <c r="BXN22" s="35">
        <v>0</v>
      </c>
      <c r="BXO22" s="35">
        <v>0</v>
      </c>
      <c r="BXP22" s="35">
        <v>0</v>
      </c>
      <c r="BXQ22" s="35">
        <v>0</v>
      </c>
      <c r="BXR22" s="35">
        <v>0</v>
      </c>
      <c r="BXS22" s="35">
        <v>0</v>
      </c>
      <c r="BXT22" s="35">
        <v>0</v>
      </c>
      <c r="BXU22" s="35">
        <v>0</v>
      </c>
      <c r="BXV22" s="35">
        <v>0</v>
      </c>
      <c r="BXW22" s="35">
        <v>0</v>
      </c>
      <c r="BXX22" s="35">
        <v>0</v>
      </c>
      <c r="BXY22" s="35">
        <v>0</v>
      </c>
      <c r="BXZ22" s="35">
        <v>0</v>
      </c>
      <c r="BYA22" s="35">
        <v>0</v>
      </c>
      <c r="BYB22" s="35">
        <v>0</v>
      </c>
      <c r="BYC22" s="35">
        <v>0</v>
      </c>
      <c r="BYD22" s="35">
        <v>0</v>
      </c>
      <c r="BYE22" s="35">
        <v>0</v>
      </c>
      <c r="BYF22" s="35">
        <v>0</v>
      </c>
      <c r="BYG22" s="35">
        <v>0</v>
      </c>
      <c r="BYH22" s="35">
        <v>0</v>
      </c>
      <c r="BYI22" s="35">
        <v>0</v>
      </c>
      <c r="BYJ22" s="35">
        <v>0</v>
      </c>
      <c r="BYK22" s="35">
        <v>0</v>
      </c>
      <c r="BYL22" s="35">
        <v>0</v>
      </c>
      <c r="BYM22" s="35">
        <v>0</v>
      </c>
      <c r="BYN22" s="35">
        <v>0</v>
      </c>
      <c r="BYO22" s="35">
        <v>0</v>
      </c>
      <c r="BYP22" s="35">
        <v>0</v>
      </c>
      <c r="BYQ22" s="35">
        <v>0</v>
      </c>
      <c r="BYR22" s="35">
        <v>0</v>
      </c>
      <c r="BYS22" s="35">
        <v>0</v>
      </c>
      <c r="BYT22" s="35">
        <v>0</v>
      </c>
      <c r="BYU22" s="35">
        <v>0</v>
      </c>
      <c r="BYV22" s="35">
        <v>0</v>
      </c>
      <c r="BYW22" s="35">
        <v>0</v>
      </c>
      <c r="BYX22" s="35">
        <v>0</v>
      </c>
      <c r="BYY22" s="35">
        <v>0</v>
      </c>
      <c r="BYZ22" s="35">
        <v>0</v>
      </c>
      <c r="BZA22" s="35">
        <v>0</v>
      </c>
      <c r="BZB22" s="35">
        <v>0</v>
      </c>
      <c r="BZC22" s="35">
        <v>0</v>
      </c>
      <c r="BZD22" s="35">
        <v>0</v>
      </c>
      <c r="BZE22" s="35">
        <v>0</v>
      </c>
      <c r="BZF22" s="35">
        <v>0</v>
      </c>
      <c r="BZG22" s="35">
        <v>0</v>
      </c>
      <c r="BZH22" s="35">
        <v>0</v>
      </c>
      <c r="BZI22" s="35">
        <v>0</v>
      </c>
      <c r="BZJ22" s="35">
        <v>0</v>
      </c>
      <c r="BZK22" s="35">
        <v>0</v>
      </c>
      <c r="BZL22" s="35">
        <v>0</v>
      </c>
      <c r="BZM22" s="35">
        <v>0</v>
      </c>
      <c r="BZN22" s="35">
        <v>0</v>
      </c>
      <c r="BZO22" s="35">
        <v>0</v>
      </c>
      <c r="BZP22" s="35">
        <v>0</v>
      </c>
      <c r="BZQ22" s="35">
        <v>0</v>
      </c>
      <c r="BZR22" s="35">
        <v>0</v>
      </c>
      <c r="BZS22" s="35">
        <v>0</v>
      </c>
      <c r="BZT22" s="35">
        <v>0</v>
      </c>
      <c r="BZU22" s="35">
        <v>0</v>
      </c>
      <c r="BZV22" s="35">
        <v>0</v>
      </c>
      <c r="BZW22" s="35">
        <v>0</v>
      </c>
      <c r="BZX22" s="35">
        <v>0</v>
      </c>
      <c r="BZY22" s="35">
        <v>0</v>
      </c>
      <c r="BZZ22" s="35">
        <v>0</v>
      </c>
      <c r="CAA22" s="35">
        <v>0</v>
      </c>
      <c r="CAB22" s="35">
        <v>0</v>
      </c>
      <c r="CAC22" s="35">
        <v>0</v>
      </c>
      <c r="CAD22" s="35">
        <v>0</v>
      </c>
      <c r="CAE22" s="35">
        <v>0</v>
      </c>
      <c r="CAF22" s="35">
        <v>0</v>
      </c>
      <c r="CAG22" s="35">
        <v>0</v>
      </c>
      <c r="CAH22" s="35">
        <v>0</v>
      </c>
      <c r="CAI22" s="35">
        <v>0</v>
      </c>
      <c r="CAJ22" s="35">
        <v>0</v>
      </c>
      <c r="CAK22" s="35">
        <v>0</v>
      </c>
      <c r="CAL22" s="35">
        <v>0</v>
      </c>
      <c r="CAM22" s="35">
        <v>0</v>
      </c>
      <c r="CAN22" s="35">
        <v>0</v>
      </c>
      <c r="CAO22" s="35">
        <v>0</v>
      </c>
      <c r="CAP22" s="35">
        <v>0</v>
      </c>
      <c r="CAQ22" s="35">
        <v>0</v>
      </c>
      <c r="CAR22" s="35">
        <v>0</v>
      </c>
      <c r="CAS22" s="35">
        <v>0</v>
      </c>
      <c r="CAT22" s="35">
        <v>0</v>
      </c>
      <c r="CAU22" s="35">
        <v>0</v>
      </c>
      <c r="CAV22" s="35">
        <v>0</v>
      </c>
      <c r="CAW22" s="35">
        <v>0</v>
      </c>
      <c r="CAX22" s="35">
        <v>0</v>
      </c>
      <c r="CAY22" s="35">
        <v>0</v>
      </c>
      <c r="CAZ22" s="35">
        <v>0</v>
      </c>
      <c r="CBA22" s="35">
        <v>0</v>
      </c>
      <c r="CBB22" s="35">
        <v>0</v>
      </c>
      <c r="CBC22" s="35">
        <v>0</v>
      </c>
      <c r="CBD22" s="35">
        <v>0</v>
      </c>
      <c r="CBE22" s="35">
        <v>0</v>
      </c>
      <c r="CBF22" s="35">
        <v>0</v>
      </c>
      <c r="CBG22" s="35">
        <v>0</v>
      </c>
      <c r="CBH22" s="35">
        <v>0</v>
      </c>
      <c r="CBI22" s="35">
        <v>0</v>
      </c>
      <c r="CBJ22" s="35">
        <v>0</v>
      </c>
      <c r="CBK22" s="35">
        <v>0</v>
      </c>
      <c r="CBL22" s="35">
        <v>0</v>
      </c>
      <c r="CBM22" s="35">
        <v>0</v>
      </c>
      <c r="CBN22" s="35">
        <v>0</v>
      </c>
      <c r="CBO22" s="35">
        <v>0</v>
      </c>
      <c r="CBP22" s="35">
        <v>0</v>
      </c>
      <c r="CBQ22" s="35">
        <v>0</v>
      </c>
      <c r="CBR22" s="35">
        <v>0</v>
      </c>
      <c r="CBS22" s="35">
        <v>0</v>
      </c>
      <c r="CBT22" s="35">
        <v>0</v>
      </c>
      <c r="CBU22" s="35">
        <v>0</v>
      </c>
      <c r="CBV22" s="35">
        <v>0</v>
      </c>
      <c r="CBW22" s="35">
        <v>0</v>
      </c>
      <c r="CBX22" s="35">
        <v>0</v>
      </c>
      <c r="CBY22" s="35">
        <v>0</v>
      </c>
      <c r="CBZ22" s="35">
        <v>0</v>
      </c>
      <c r="CCA22" s="35">
        <v>0</v>
      </c>
      <c r="CCB22" s="35">
        <v>0</v>
      </c>
      <c r="CCC22" s="35">
        <v>0</v>
      </c>
      <c r="CCD22" s="35">
        <v>0</v>
      </c>
      <c r="CCE22" s="35">
        <v>0</v>
      </c>
      <c r="CCF22" s="35">
        <v>0</v>
      </c>
      <c r="CCG22" s="35">
        <v>0</v>
      </c>
      <c r="CCH22" s="35">
        <v>0</v>
      </c>
      <c r="CCI22" s="35">
        <v>0</v>
      </c>
      <c r="CCJ22" s="35">
        <v>0</v>
      </c>
      <c r="CCK22" s="35">
        <v>0</v>
      </c>
      <c r="CCL22" s="35">
        <v>0</v>
      </c>
      <c r="CCM22" s="35">
        <v>0</v>
      </c>
      <c r="CCN22" s="35">
        <v>0</v>
      </c>
      <c r="CCO22" s="35">
        <v>0</v>
      </c>
      <c r="CCP22" s="35">
        <v>0</v>
      </c>
      <c r="CCQ22" s="35">
        <v>0</v>
      </c>
      <c r="CCR22" s="35">
        <v>0</v>
      </c>
      <c r="CCS22" s="35">
        <v>0</v>
      </c>
      <c r="CCT22" s="35">
        <v>0</v>
      </c>
      <c r="CCU22" s="35">
        <v>0</v>
      </c>
      <c r="CCV22" s="35">
        <v>0</v>
      </c>
      <c r="CCW22" s="35">
        <v>0</v>
      </c>
      <c r="CCX22" s="35">
        <v>0</v>
      </c>
      <c r="CCY22" s="35">
        <v>0</v>
      </c>
      <c r="CCZ22" s="35">
        <v>0</v>
      </c>
      <c r="CDA22" s="35">
        <v>0</v>
      </c>
      <c r="CDB22" s="35">
        <v>0</v>
      </c>
      <c r="CDC22" s="35">
        <v>0</v>
      </c>
      <c r="CDD22" s="35">
        <v>0</v>
      </c>
      <c r="CDE22" s="35">
        <v>0</v>
      </c>
      <c r="CDF22" s="35">
        <v>0</v>
      </c>
      <c r="CDG22" s="35">
        <v>0</v>
      </c>
      <c r="CDH22" s="35">
        <v>0</v>
      </c>
      <c r="CDI22" s="35">
        <v>0</v>
      </c>
      <c r="CDJ22" s="35">
        <v>0</v>
      </c>
      <c r="CDK22" s="35">
        <v>0</v>
      </c>
      <c r="CDL22" s="35">
        <v>0</v>
      </c>
      <c r="CDM22" s="35">
        <v>0</v>
      </c>
      <c r="CDN22" s="35">
        <v>0</v>
      </c>
      <c r="CDO22" s="35">
        <v>0</v>
      </c>
      <c r="CDP22" s="35">
        <v>0</v>
      </c>
      <c r="CDQ22" s="35">
        <v>0</v>
      </c>
      <c r="CDR22" s="35">
        <v>0</v>
      </c>
      <c r="CDS22" s="35">
        <v>0</v>
      </c>
      <c r="CDT22" s="35">
        <v>0</v>
      </c>
      <c r="CDU22" s="35">
        <v>0</v>
      </c>
      <c r="CDV22" s="35">
        <v>0</v>
      </c>
      <c r="CDW22" s="35">
        <v>0</v>
      </c>
      <c r="CDX22" s="35">
        <v>0</v>
      </c>
      <c r="CDY22" s="35">
        <v>0</v>
      </c>
      <c r="CDZ22" s="35">
        <v>0</v>
      </c>
      <c r="CEA22" s="35">
        <v>0</v>
      </c>
      <c r="CEB22" s="35">
        <v>0</v>
      </c>
      <c r="CEC22" s="35">
        <v>0</v>
      </c>
      <c r="CED22" s="35">
        <v>0</v>
      </c>
      <c r="CEE22" s="35">
        <v>0</v>
      </c>
      <c r="CEF22" s="35">
        <v>0</v>
      </c>
      <c r="CEG22" s="35">
        <v>0</v>
      </c>
      <c r="CEH22" s="35">
        <v>0</v>
      </c>
      <c r="CEI22" s="35">
        <v>0</v>
      </c>
      <c r="CEJ22" s="35">
        <v>0</v>
      </c>
      <c r="CEK22" s="35">
        <v>0</v>
      </c>
      <c r="CEL22" s="35">
        <v>0</v>
      </c>
      <c r="CEM22" s="35">
        <v>0</v>
      </c>
      <c r="CEN22" s="35">
        <v>0</v>
      </c>
      <c r="CEO22" s="35">
        <v>0</v>
      </c>
      <c r="CEP22" s="35">
        <v>0</v>
      </c>
      <c r="CEQ22" s="35">
        <v>0</v>
      </c>
      <c r="CER22" s="35">
        <v>0</v>
      </c>
      <c r="CES22" s="35">
        <v>0</v>
      </c>
      <c r="CET22" s="35">
        <v>0</v>
      </c>
      <c r="CEU22" s="35">
        <v>0</v>
      </c>
      <c r="CEV22" s="35">
        <v>0</v>
      </c>
      <c r="CEW22" s="35">
        <v>0</v>
      </c>
      <c r="CEX22" s="35">
        <v>0</v>
      </c>
      <c r="CEY22" s="35">
        <v>0</v>
      </c>
      <c r="CEZ22" s="35">
        <v>0</v>
      </c>
      <c r="CFA22" s="35">
        <v>0</v>
      </c>
      <c r="CFB22" s="35">
        <v>0</v>
      </c>
      <c r="CFC22" s="35">
        <v>0</v>
      </c>
      <c r="CFD22" s="35">
        <v>0</v>
      </c>
      <c r="CFE22" s="35">
        <v>0</v>
      </c>
      <c r="CFF22" s="35">
        <v>0</v>
      </c>
      <c r="CFG22" s="35">
        <v>0</v>
      </c>
      <c r="CFH22" s="35">
        <v>0</v>
      </c>
      <c r="CFI22" s="35">
        <v>0</v>
      </c>
      <c r="CFJ22" s="35">
        <v>0</v>
      </c>
      <c r="CFK22" s="35">
        <v>0</v>
      </c>
      <c r="CFL22" s="35">
        <v>0</v>
      </c>
      <c r="CFM22" s="35">
        <v>0</v>
      </c>
      <c r="CFN22" s="35">
        <v>0</v>
      </c>
      <c r="CFO22" s="35">
        <v>0</v>
      </c>
      <c r="CFP22" s="35">
        <v>0</v>
      </c>
      <c r="CFQ22" s="35">
        <v>0</v>
      </c>
      <c r="CFR22" s="35">
        <v>0</v>
      </c>
      <c r="CFS22" s="35">
        <v>0</v>
      </c>
      <c r="CFT22" s="35">
        <v>0</v>
      </c>
      <c r="CFU22" s="35">
        <v>0</v>
      </c>
      <c r="CFV22" s="35">
        <v>0</v>
      </c>
      <c r="CFW22" s="35">
        <v>0</v>
      </c>
      <c r="CFX22" s="35">
        <v>0</v>
      </c>
      <c r="CFY22" s="35">
        <v>0</v>
      </c>
      <c r="CFZ22" s="35">
        <v>0</v>
      </c>
      <c r="CGA22" s="35">
        <v>0</v>
      </c>
      <c r="CGB22" s="35">
        <v>0</v>
      </c>
      <c r="CGC22" s="35">
        <v>0</v>
      </c>
      <c r="CGD22" s="35">
        <v>0</v>
      </c>
      <c r="CGE22" s="35">
        <v>0</v>
      </c>
      <c r="CGF22" s="35">
        <v>0</v>
      </c>
      <c r="CGG22" s="35">
        <v>0</v>
      </c>
      <c r="CGH22" s="35">
        <v>0</v>
      </c>
      <c r="CGI22" s="35">
        <v>0</v>
      </c>
      <c r="CGJ22" s="35">
        <v>0</v>
      </c>
      <c r="CGK22" s="35">
        <v>0</v>
      </c>
      <c r="CGL22" s="35">
        <v>0</v>
      </c>
      <c r="CGM22" s="35">
        <v>0</v>
      </c>
      <c r="CGN22" s="35">
        <v>0</v>
      </c>
      <c r="CGO22" s="35">
        <v>0</v>
      </c>
      <c r="CGP22" s="35">
        <v>0</v>
      </c>
      <c r="CGQ22" s="35">
        <v>0</v>
      </c>
      <c r="CGR22" s="35">
        <v>0</v>
      </c>
      <c r="CGS22" s="35">
        <v>0</v>
      </c>
      <c r="CGT22" s="35">
        <v>0</v>
      </c>
      <c r="CGU22" s="35">
        <v>0</v>
      </c>
      <c r="CGV22" s="35">
        <v>0</v>
      </c>
      <c r="CGW22" s="35">
        <v>0</v>
      </c>
      <c r="CGX22" s="35">
        <v>0</v>
      </c>
      <c r="CGY22" s="35">
        <v>0</v>
      </c>
      <c r="CGZ22" s="35">
        <v>0</v>
      </c>
      <c r="CHA22" s="35">
        <v>0</v>
      </c>
      <c r="CHB22" s="35">
        <v>0</v>
      </c>
      <c r="CHC22" s="35">
        <v>0</v>
      </c>
      <c r="CHD22" s="35">
        <v>0</v>
      </c>
      <c r="CHE22" s="35">
        <v>0</v>
      </c>
      <c r="CHF22" s="35">
        <v>0</v>
      </c>
      <c r="CHG22" s="35">
        <v>0</v>
      </c>
      <c r="CHH22" s="35">
        <v>0</v>
      </c>
      <c r="CHI22" s="35">
        <v>0</v>
      </c>
      <c r="CHJ22" s="35">
        <v>0</v>
      </c>
      <c r="CHK22" s="35">
        <v>0</v>
      </c>
      <c r="CHL22" s="35">
        <v>0</v>
      </c>
      <c r="CHM22" s="35">
        <v>0</v>
      </c>
      <c r="CHN22" s="35">
        <v>0</v>
      </c>
      <c r="CHO22" s="35">
        <v>0</v>
      </c>
      <c r="CHP22" s="35">
        <v>0</v>
      </c>
      <c r="CHQ22" s="35">
        <v>0</v>
      </c>
      <c r="CHR22" s="35">
        <v>0</v>
      </c>
      <c r="CHS22" s="35">
        <v>0</v>
      </c>
      <c r="CHT22" s="35">
        <v>0</v>
      </c>
      <c r="CHU22" s="35">
        <v>0</v>
      </c>
      <c r="CHV22" s="35">
        <v>0</v>
      </c>
      <c r="CHW22" s="35">
        <v>0</v>
      </c>
      <c r="CHX22" s="35">
        <v>0</v>
      </c>
      <c r="CHY22" s="35">
        <v>0</v>
      </c>
      <c r="CHZ22" s="35">
        <v>0</v>
      </c>
      <c r="CIA22" s="35">
        <v>0</v>
      </c>
      <c r="CIB22" s="35">
        <v>0</v>
      </c>
      <c r="CIC22" s="35">
        <v>0</v>
      </c>
      <c r="CID22" s="35">
        <v>0</v>
      </c>
      <c r="CIE22" s="35">
        <v>0</v>
      </c>
      <c r="CIF22" s="35">
        <v>0</v>
      </c>
      <c r="CIG22" s="35">
        <v>0</v>
      </c>
      <c r="CIH22" s="35">
        <v>0</v>
      </c>
      <c r="CII22" s="35">
        <v>0</v>
      </c>
      <c r="CIJ22" s="35">
        <v>0</v>
      </c>
      <c r="CIK22" s="35">
        <v>0</v>
      </c>
      <c r="CIL22" s="35">
        <v>0</v>
      </c>
      <c r="CIM22" s="35">
        <v>0</v>
      </c>
      <c r="CIN22" s="35">
        <v>0</v>
      </c>
      <c r="CIO22" s="35">
        <v>0</v>
      </c>
      <c r="CIP22" s="35">
        <v>0</v>
      </c>
      <c r="CIQ22" s="35">
        <v>0</v>
      </c>
      <c r="CIR22" s="35">
        <v>0</v>
      </c>
      <c r="CIS22" s="35">
        <v>0</v>
      </c>
      <c r="CIT22" s="35">
        <v>0</v>
      </c>
      <c r="CIU22" s="35">
        <v>0</v>
      </c>
      <c r="CIV22" s="35">
        <v>0</v>
      </c>
      <c r="CIW22" s="35">
        <v>0</v>
      </c>
      <c r="CIX22" s="35">
        <v>0</v>
      </c>
      <c r="CIY22" s="35">
        <v>0</v>
      </c>
      <c r="CIZ22" s="35">
        <v>0</v>
      </c>
      <c r="CJA22" s="35">
        <v>0</v>
      </c>
      <c r="CJB22" s="35">
        <v>0</v>
      </c>
      <c r="CJC22" s="35">
        <v>0</v>
      </c>
      <c r="CJD22" s="35">
        <v>0</v>
      </c>
      <c r="CJE22" s="35">
        <v>0</v>
      </c>
      <c r="CJF22" s="35">
        <v>0</v>
      </c>
      <c r="CJG22" s="35">
        <v>0</v>
      </c>
      <c r="CJH22" s="35">
        <v>0</v>
      </c>
      <c r="CJI22" s="35">
        <v>0</v>
      </c>
      <c r="CJJ22" s="35">
        <v>0</v>
      </c>
      <c r="CJK22" s="35">
        <v>0</v>
      </c>
      <c r="CJL22" s="35">
        <v>0</v>
      </c>
      <c r="CJM22" s="35">
        <v>0</v>
      </c>
      <c r="CJN22" s="35">
        <v>0</v>
      </c>
      <c r="CJO22" s="35">
        <v>0</v>
      </c>
      <c r="CJP22" s="35">
        <v>0</v>
      </c>
      <c r="CJQ22" s="35">
        <v>0</v>
      </c>
      <c r="CJR22" s="35">
        <v>0</v>
      </c>
      <c r="CJS22" s="35">
        <v>0</v>
      </c>
      <c r="CJT22" s="35">
        <v>0</v>
      </c>
      <c r="CJU22" s="35">
        <v>0</v>
      </c>
      <c r="CJV22" s="35">
        <v>0</v>
      </c>
      <c r="CJW22" s="35">
        <v>0</v>
      </c>
      <c r="CJX22" s="35">
        <v>0</v>
      </c>
      <c r="CJY22" s="35">
        <v>0</v>
      </c>
      <c r="CJZ22" s="35">
        <v>0</v>
      </c>
      <c r="CKA22" s="35">
        <v>0</v>
      </c>
      <c r="CKB22" s="35">
        <v>0</v>
      </c>
      <c r="CKC22" s="35">
        <v>0</v>
      </c>
      <c r="CKD22" s="35">
        <v>0</v>
      </c>
      <c r="CKE22" s="35">
        <v>0</v>
      </c>
      <c r="CKF22" s="35">
        <v>0</v>
      </c>
      <c r="CKG22" s="35">
        <v>0</v>
      </c>
      <c r="CKH22" s="35">
        <v>0</v>
      </c>
      <c r="CKI22" s="35">
        <v>0</v>
      </c>
      <c r="CKJ22" s="35">
        <v>0</v>
      </c>
      <c r="CKK22" s="35">
        <v>0</v>
      </c>
      <c r="CKL22" s="35">
        <v>0</v>
      </c>
      <c r="CKM22" s="35">
        <v>0</v>
      </c>
      <c r="CKN22" s="35">
        <v>0</v>
      </c>
      <c r="CKO22" s="35">
        <v>0</v>
      </c>
      <c r="CKP22" s="35">
        <v>0</v>
      </c>
      <c r="CKQ22" s="35">
        <v>0</v>
      </c>
      <c r="CKR22" s="35">
        <v>0</v>
      </c>
      <c r="CKS22" s="35">
        <v>0</v>
      </c>
      <c r="CKT22" s="35">
        <v>0</v>
      </c>
      <c r="CKU22" s="35">
        <v>0</v>
      </c>
      <c r="CKV22" s="35">
        <v>0</v>
      </c>
      <c r="CKW22" s="35">
        <v>0</v>
      </c>
      <c r="CKX22" s="35">
        <v>0</v>
      </c>
      <c r="CKY22" s="35">
        <v>0</v>
      </c>
      <c r="CKZ22" s="35">
        <v>0</v>
      </c>
      <c r="CLA22" s="35">
        <v>0</v>
      </c>
      <c r="CLB22" s="35">
        <v>0</v>
      </c>
      <c r="CLC22" s="35">
        <v>0</v>
      </c>
      <c r="CLD22" s="35">
        <v>0</v>
      </c>
      <c r="CLE22" s="35">
        <v>0</v>
      </c>
      <c r="CLF22" s="35">
        <v>0</v>
      </c>
      <c r="CLG22" s="35">
        <v>0</v>
      </c>
      <c r="CLH22" s="35">
        <v>0</v>
      </c>
      <c r="CLI22" s="35">
        <v>0</v>
      </c>
      <c r="CLJ22" s="35">
        <v>0</v>
      </c>
      <c r="CLK22" s="35">
        <v>0</v>
      </c>
      <c r="CLL22" s="35">
        <v>0</v>
      </c>
      <c r="CLM22" s="35">
        <v>0</v>
      </c>
      <c r="CLN22" s="35">
        <v>0</v>
      </c>
      <c r="CLO22" s="35">
        <v>0</v>
      </c>
      <c r="CLP22" s="35">
        <v>0</v>
      </c>
      <c r="CLQ22" s="35">
        <v>0</v>
      </c>
      <c r="CLR22" s="35">
        <v>0</v>
      </c>
      <c r="CLS22" s="35">
        <v>0</v>
      </c>
      <c r="CLT22" s="35">
        <v>0</v>
      </c>
      <c r="CLU22" s="35">
        <v>0</v>
      </c>
      <c r="CLV22" s="35">
        <v>0</v>
      </c>
      <c r="CLW22" s="35">
        <v>0</v>
      </c>
      <c r="CLX22" s="35">
        <v>0</v>
      </c>
      <c r="CLY22" s="35">
        <v>0</v>
      </c>
      <c r="CLZ22" s="35">
        <v>0</v>
      </c>
      <c r="CMA22" s="35">
        <v>0</v>
      </c>
      <c r="CMB22" s="35">
        <v>0</v>
      </c>
      <c r="CMC22" s="35">
        <v>0</v>
      </c>
      <c r="CMD22" s="35">
        <v>0</v>
      </c>
      <c r="CME22" s="35">
        <v>0</v>
      </c>
      <c r="CMF22" s="35">
        <v>0</v>
      </c>
      <c r="CMG22" s="35">
        <v>0</v>
      </c>
      <c r="CMH22" s="35">
        <v>0</v>
      </c>
      <c r="CMI22" s="35">
        <v>0</v>
      </c>
      <c r="CMJ22" s="35">
        <v>0</v>
      </c>
      <c r="CMK22" s="35">
        <v>0</v>
      </c>
      <c r="CML22" s="35">
        <v>0</v>
      </c>
      <c r="CMM22" s="35">
        <v>0</v>
      </c>
      <c r="CMN22" s="35">
        <v>0</v>
      </c>
      <c r="CMO22" s="35">
        <v>0</v>
      </c>
      <c r="CMP22" s="35">
        <v>0</v>
      </c>
      <c r="CMQ22" s="35">
        <v>0</v>
      </c>
      <c r="CMR22" s="35">
        <v>0</v>
      </c>
      <c r="CMS22" s="35">
        <v>0</v>
      </c>
      <c r="CMT22" s="35">
        <v>0</v>
      </c>
      <c r="CMU22" s="35">
        <v>0</v>
      </c>
      <c r="CMV22" s="35">
        <v>0</v>
      </c>
      <c r="CMW22" s="35">
        <v>0</v>
      </c>
      <c r="CMX22" s="35">
        <v>0</v>
      </c>
      <c r="CMY22" s="35">
        <v>0</v>
      </c>
      <c r="CMZ22" s="35">
        <v>0</v>
      </c>
      <c r="CNA22" s="35">
        <v>0</v>
      </c>
      <c r="CNB22" s="35">
        <v>0</v>
      </c>
      <c r="CNC22" s="35">
        <v>0</v>
      </c>
      <c r="CND22" s="35">
        <v>0</v>
      </c>
      <c r="CNE22" s="35">
        <v>0</v>
      </c>
      <c r="CNF22" s="35">
        <v>0</v>
      </c>
      <c r="CNG22" s="35">
        <v>0</v>
      </c>
      <c r="CNH22" s="35">
        <v>0</v>
      </c>
      <c r="CNI22" s="35">
        <v>0</v>
      </c>
      <c r="CNJ22" s="35">
        <v>0</v>
      </c>
      <c r="CNK22" s="35">
        <v>0</v>
      </c>
      <c r="CNL22" s="35">
        <v>0</v>
      </c>
      <c r="CNM22" s="35">
        <v>0</v>
      </c>
      <c r="CNN22" s="35">
        <v>0</v>
      </c>
      <c r="CNO22" s="35">
        <v>0</v>
      </c>
      <c r="CNP22" s="35">
        <v>0</v>
      </c>
      <c r="CNQ22" s="35">
        <v>0</v>
      </c>
      <c r="CNR22" s="35">
        <v>0</v>
      </c>
      <c r="CNS22" s="35">
        <v>0</v>
      </c>
      <c r="CNT22" s="35">
        <v>0</v>
      </c>
      <c r="CNU22" s="35">
        <v>0</v>
      </c>
      <c r="CNV22" s="35">
        <v>0</v>
      </c>
      <c r="CNW22" s="35">
        <v>0</v>
      </c>
      <c r="CNX22" s="35">
        <v>0</v>
      </c>
      <c r="CNY22" s="35">
        <v>0</v>
      </c>
      <c r="CNZ22" s="35">
        <v>0</v>
      </c>
      <c r="COA22" s="35">
        <v>0</v>
      </c>
      <c r="COB22" s="35">
        <v>0</v>
      </c>
      <c r="COC22" s="35">
        <v>0</v>
      </c>
      <c r="COD22" s="35">
        <v>0</v>
      </c>
      <c r="COE22" s="35">
        <v>0</v>
      </c>
      <c r="COF22" s="35">
        <v>0</v>
      </c>
      <c r="COG22" s="35">
        <v>0</v>
      </c>
      <c r="COH22" s="35">
        <v>0</v>
      </c>
      <c r="COI22" s="35">
        <v>0</v>
      </c>
      <c r="COJ22" s="35">
        <v>0</v>
      </c>
      <c r="COK22" s="35">
        <v>0</v>
      </c>
      <c r="COL22" s="35">
        <v>0</v>
      </c>
      <c r="COM22" s="35">
        <v>0</v>
      </c>
      <c r="CON22" s="35">
        <v>0</v>
      </c>
      <c r="COO22" s="35">
        <v>0</v>
      </c>
      <c r="COP22" s="35">
        <v>0</v>
      </c>
      <c r="COQ22" s="35">
        <v>0</v>
      </c>
      <c r="COR22" s="35">
        <v>0</v>
      </c>
      <c r="COS22" s="35">
        <v>0</v>
      </c>
      <c r="COT22" s="35">
        <v>0</v>
      </c>
      <c r="COU22" s="35">
        <v>0</v>
      </c>
      <c r="COV22" s="35">
        <v>0</v>
      </c>
      <c r="COW22" s="35">
        <v>0</v>
      </c>
      <c r="COX22" s="35">
        <v>0</v>
      </c>
      <c r="COY22" s="35">
        <v>0</v>
      </c>
      <c r="COZ22" s="35">
        <v>0</v>
      </c>
      <c r="CPA22" s="35">
        <v>0</v>
      </c>
      <c r="CPB22" s="35">
        <v>0</v>
      </c>
      <c r="CPC22" s="35">
        <v>0</v>
      </c>
      <c r="CPD22" s="35">
        <v>0</v>
      </c>
      <c r="CPE22" s="35">
        <v>0</v>
      </c>
      <c r="CPF22" s="35">
        <v>0</v>
      </c>
      <c r="CPG22" s="35">
        <v>0</v>
      </c>
      <c r="CPH22" s="35">
        <v>0</v>
      </c>
      <c r="CPI22" s="35">
        <v>0</v>
      </c>
      <c r="CPJ22" s="35">
        <v>0</v>
      </c>
      <c r="CPK22" s="35">
        <v>0</v>
      </c>
      <c r="CPL22" s="35">
        <v>0</v>
      </c>
      <c r="CPM22" s="35">
        <v>0</v>
      </c>
      <c r="CPN22" s="35">
        <v>0</v>
      </c>
      <c r="CPO22" s="35">
        <v>0</v>
      </c>
      <c r="CPP22" s="35">
        <v>0</v>
      </c>
      <c r="CPQ22" s="35">
        <v>0</v>
      </c>
      <c r="CPR22" s="35">
        <v>0</v>
      </c>
      <c r="CPS22" s="35">
        <v>0</v>
      </c>
      <c r="CPT22" s="35">
        <v>0</v>
      </c>
      <c r="CPU22" s="35">
        <v>0</v>
      </c>
      <c r="CPV22" s="35">
        <v>0</v>
      </c>
      <c r="CPW22" s="35">
        <v>0</v>
      </c>
      <c r="CPX22" s="35">
        <v>0</v>
      </c>
      <c r="CPY22" s="35">
        <v>0</v>
      </c>
      <c r="CPZ22" s="35">
        <v>0</v>
      </c>
      <c r="CQA22" s="35">
        <v>0</v>
      </c>
      <c r="CQB22" s="35">
        <v>0</v>
      </c>
      <c r="CQC22" s="35">
        <v>0</v>
      </c>
      <c r="CQD22" s="35">
        <v>0</v>
      </c>
      <c r="CQE22" s="35">
        <v>0</v>
      </c>
      <c r="CQF22" s="35">
        <v>0</v>
      </c>
      <c r="CQG22" s="35">
        <v>0</v>
      </c>
      <c r="CQH22" s="35">
        <v>0</v>
      </c>
      <c r="CQI22" s="35">
        <v>0</v>
      </c>
      <c r="CQJ22" s="35">
        <v>0</v>
      </c>
      <c r="CQK22" s="35">
        <v>0</v>
      </c>
      <c r="CQL22" s="35">
        <v>0</v>
      </c>
      <c r="CQM22" s="35">
        <v>0</v>
      </c>
      <c r="CQN22" s="35">
        <v>0</v>
      </c>
      <c r="CQO22" s="35">
        <v>0</v>
      </c>
      <c r="CQP22" s="35">
        <v>0</v>
      </c>
      <c r="CQQ22" s="35">
        <v>0</v>
      </c>
      <c r="CQR22" s="35">
        <v>0</v>
      </c>
      <c r="CQS22" s="35">
        <v>0</v>
      </c>
      <c r="CQT22" s="35">
        <v>0</v>
      </c>
      <c r="CQU22" s="35">
        <v>0</v>
      </c>
      <c r="CQV22" s="35">
        <v>0</v>
      </c>
      <c r="CQW22" s="35">
        <v>0</v>
      </c>
      <c r="CQX22" s="35">
        <v>0</v>
      </c>
      <c r="CQY22" s="35">
        <v>0</v>
      </c>
      <c r="CQZ22" s="35">
        <v>0</v>
      </c>
      <c r="CRA22" s="35">
        <v>0</v>
      </c>
      <c r="CRB22" s="35">
        <v>0</v>
      </c>
      <c r="CRC22" s="35">
        <v>0</v>
      </c>
      <c r="CRD22" s="35">
        <v>0</v>
      </c>
      <c r="CRE22" s="35">
        <v>0</v>
      </c>
      <c r="CRF22" s="35">
        <v>0</v>
      </c>
      <c r="CRG22" s="35">
        <v>0</v>
      </c>
      <c r="CRH22" s="35">
        <v>0</v>
      </c>
      <c r="CRI22" s="35">
        <v>0</v>
      </c>
      <c r="CRJ22" s="35">
        <v>0</v>
      </c>
      <c r="CRK22" s="35">
        <v>0</v>
      </c>
      <c r="CRL22" s="35">
        <v>0</v>
      </c>
      <c r="CRM22" s="35">
        <v>0</v>
      </c>
      <c r="CRN22" s="35">
        <v>0</v>
      </c>
      <c r="CRO22" s="35">
        <v>0</v>
      </c>
      <c r="CRP22" s="35">
        <v>0</v>
      </c>
      <c r="CRQ22" s="35">
        <v>0</v>
      </c>
      <c r="CRR22" s="35">
        <v>0</v>
      </c>
      <c r="CRS22" s="35">
        <v>0</v>
      </c>
      <c r="CRT22" s="35">
        <v>0</v>
      </c>
      <c r="CRU22" s="35">
        <v>0</v>
      </c>
      <c r="CRV22" s="35">
        <v>0</v>
      </c>
      <c r="CRW22" s="35">
        <v>0</v>
      </c>
      <c r="CRX22" s="35">
        <v>0</v>
      </c>
      <c r="CRY22" s="35">
        <v>0</v>
      </c>
      <c r="CRZ22" s="35">
        <v>0</v>
      </c>
      <c r="CSA22" s="35">
        <v>0</v>
      </c>
      <c r="CSB22" s="35">
        <v>0</v>
      </c>
      <c r="CSC22" s="35">
        <v>0</v>
      </c>
      <c r="CSD22" s="35">
        <v>0</v>
      </c>
      <c r="CSE22" s="35">
        <v>0</v>
      </c>
      <c r="CSF22" s="35">
        <v>0</v>
      </c>
      <c r="CSG22" s="35">
        <v>0</v>
      </c>
      <c r="CSH22" s="35">
        <v>0</v>
      </c>
      <c r="CSI22" s="35">
        <v>0</v>
      </c>
      <c r="CSJ22" s="35">
        <v>0</v>
      </c>
      <c r="CSK22" s="35">
        <v>0</v>
      </c>
      <c r="CSL22" s="35">
        <v>0</v>
      </c>
      <c r="CSM22" s="35">
        <v>0</v>
      </c>
      <c r="CSN22" s="35">
        <v>0</v>
      </c>
      <c r="CSO22" s="35">
        <v>0</v>
      </c>
      <c r="CSP22" s="35">
        <v>0</v>
      </c>
      <c r="CSQ22" s="35">
        <v>0</v>
      </c>
      <c r="CSR22" s="35">
        <v>0</v>
      </c>
      <c r="CSS22" s="35">
        <v>0</v>
      </c>
      <c r="CST22" s="35">
        <v>0</v>
      </c>
      <c r="CSU22" s="35">
        <v>0</v>
      </c>
      <c r="CSV22" s="35">
        <v>0</v>
      </c>
      <c r="CSW22" s="35">
        <v>0</v>
      </c>
      <c r="CSX22" s="35">
        <v>0</v>
      </c>
      <c r="CSY22" s="35">
        <v>0</v>
      </c>
      <c r="CSZ22" s="35">
        <v>0</v>
      </c>
      <c r="CTA22" s="35">
        <v>0</v>
      </c>
      <c r="CTB22" s="35">
        <v>0</v>
      </c>
      <c r="CTC22" s="35">
        <v>0</v>
      </c>
      <c r="CTD22" s="35">
        <v>0</v>
      </c>
      <c r="CTE22" s="35">
        <v>0</v>
      </c>
      <c r="CTF22" s="35">
        <v>0</v>
      </c>
      <c r="CTG22" s="35">
        <v>0</v>
      </c>
      <c r="CTH22" s="35">
        <v>0</v>
      </c>
      <c r="CTI22" s="35">
        <v>0</v>
      </c>
      <c r="CTJ22" s="35">
        <v>0</v>
      </c>
      <c r="CTK22" s="35">
        <v>0</v>
      </c>
      <c r="CTL22" s="35">
        <v>0</v>
      </c>
      <c r="CTM22" s="35">
        <v>0</v>
      </c>
      <c r="CTN22" s="35">
        <v>0</v>
      </c>
      <c r="CTO22" s="35">
        <v>0</v>
      </c>
      <c r="CTP22" s="35">
        <v>0</v>
      </c>
      <c r="CTQ22" s="35">
        <v>0</v>
      </c>
      <c r="CTR22" s="35">
        <v>0</v>
      </c>
      <c r="CTS22" s="35">
        <v>0</v>
      </c>
      <c r="CTT22" s="35">
        <v>0</v>
      </c>
      <c r="CTU22" s="35">
        <v>0</v>
      </c>
      <c r="CTV22" s="35">
        <v>0</v>
      </c>
      <c r="CTW22" s="35">
        <v>0</v>
      </c>
      <c r="CTX22" s="35">
        <v>0</v>
      </c>
      <c r="CTY22" s="35">
        <v>0</v>
      </c>
      <c r="CTZ22" s="35">
        <v>0</v>
      </c>
      <c r="CUA22" s="35">
        <v>0</v>
      </c>
      <c r="CUB22" s="35">
        <v>0</v>
      </c>
      <c r="CUC22" s="35">
        <v>0</v>
      </c>
      <c r="CUD22" s="35">
        <v>0</v>
      </c>
      <c r="CUE22" s="35">
        <v>0</v>
      </c>
      <c r="CUF22" s="35">
        <v>0</v>
      </c>
      <c r="CUG22" s="35">
        <v>0</v>
      </c>
      <c r="CUH22" s="35">
        <v>0</v>
      </c>
      <c r="CUI22" s="35">
        <v>0</v>
      </c>
      <c r="CUJ22" s="35">
        <v>0</v>
      </c>
      <c r="CUK22" s="35">
        <v>0</v>
      </c>
      <c r="CUL22" s="35">
        <v>0</v>
      </c>
      <c r="CUM22" s="35">
        <v>0</v>
      </c>
      <c r="CUN22" s="35">
        <v>0</v>
      </c>
      <c r="CUO22" s="35">
        <v>0</v>
      </c>
      <c r="CUP22" s="35">
        <v>0</v>
      </c>
      <c r="CUQ22" s="35">
        <v>0</v>
      </c>
      <c r="CUR22" s="35">
        <v>0</v>
      </c>
      <c r="CUS22" s="35">
        <v>0</v>
      </c>
      <c r="CUT22" s="35">
        <v>0</v>
      </c>
      <c r="CUU22" s="35">
        <v>0</v>
      </c>
      <c r="CUV22" s="35">
        <v>0</v>
      </c>
      <c r="CUW22" s="35">
        <v>0</v>
      </c>
      <c r="CUX22" s="35">
        <v>0</v>
      </c>
      <c r="CUY22" s="35">
        <v>0</v>
      </c>
      <c r="CUZ22" s="35">
        <v>0</v>
      </c>
      <c r="CVA22" s="35">
        <v>0</v>
      </c>
      <c r="CVB22" s="35">
        <v>0</v>
      </c>
      <c r="CVC22" s="35">
        <v>0</v>
      </c>
      <c r="CVD22" s="35">
        <v>0</v>
      </c>
      <c r="CVE22" s="35">
        <v>0</v>
      </c>
      <c r="CVF22" s="35">
        <v>0</v>
      </c>
      <c r="CVG22" s="35">
        <v>0</v>
      </c>
      <c r="CVH22" s="35">
        <v>0</v>
      </c>
      <c r="CVI22" s="35">
        <v>0</v>
      </c>
      <c r="CVJ22" s="35">
        <v>0</v>
      </c>
      <c r="CVK22" s="35">
        <v>0</v>
      </c>
      <c r="CVL22" s="35">
        <v>0</v>
      </c>
      <c r="CVM22" s="35">
        <v>0</v>
      </c>
      <c r="CVN22" s="35">
        <v>0</v>
      </c>
      <c r="CVO22" s="35">
        <v>0</v>
      </c>
      <c r="CVP22" s="35">
        <v>0</v>
      </c>
      <c r="CVQ22" s="35">
        <v>0</v>
      </c>
      <c r="CVR22" s="35">
        <v>0</v>
      </c>
      <c r="CVS22" s="35">
        <v>0</v>
      </c>
      <c r="CVT22" s="35">
        <v>0</v>
      </c>
      <c r="CVU22" s="35">
        <v>0</v>
      </c>
      <c r="CVV22" s="35">
        <v>0</v>
      </c>
      <c r="CVW22" s="35">
        <v>0</v>
      </c>
      <c r="CVX22" s="35">
        <v>0</v>
      </c>
      <c r="CVY22" s="35">
        <v>0</v>
      </c>
      <c r="CVZ22" s="35">
        <v>0</v>
      </c>
      <c r="CWA22" s="35">
        <v>0</v>
      </c>
      <c r="CWB22" s="35">
        <v>0</v>
      </c>
      <c r="CWC22" s="35">
        <v>0</v>
      </c>
      <c r="CWD22" s="35">
        <v>0</v>
      </c>
      <c r="CWE22" s="35">
        <v>0</v>
      </c>
      <c r="CWF22" s="35">
        <v>0</v>
      </c>
      <c r="CWG22" s="35">
        <v>0</v>
      </c>
      <c r="CWH22" s="35">
        <v>0</v>
      </c>
      <c r="CWI22" s="35">
        <v>0</v>
      </c>
      <c r="CWJ22" s="35">
        <v>0</v>
      </c>
      <c r="CWK22" s="35">
        <v>0</v>
      </c>
      <c r="CWL22" s="35">
        <v>0</v>
      </c>
      <c r="CWM22" s="35">
        <v>0</v>
      </c>
      <c r="CWN22" s="35">
        <v>0</v>
      </c>
      <c r="CWO22" s="35">
        <v>0</v>
      </c>
      <c r="CWP22" s="35">
        <v>0</v>
      </c>
      <c r="CWQ22" s="35">
        <v>0</v>
      </c>
      <c r="CWR22" s="35">
        <v>0</v>
      </c>
      <c r="CWS22" s="35">
        <v>0</v>
      </c>
      <c r="CWT22" s="35">
        <v>0</v>
      </c>
      <c r="CWU22" s="35">
        <v>0</v>
      </c>
      <c r="CWV22" s="35">
        <v>0</v>
      </c>
      <c r="CWW22" s="35">
        <v>0</v>
      </c>
      <c r="CWX22" s="35">
        <v>0</v>
      </c>
      <c r="CWY22" s="35">
        <v>0</v>
      </c>
      <c r="CWZ22" s="35">
        <v>0</v>
      </c>
      <c r="CXA22" s="35">
        <v>0</v>
      </c>
      <c r="CXB22" s="35">
        <v>0</v>
      </c>
      <c r="CXC22" s="35">
        <v>0</v>
      </c>
      <c r="CXD22" s="35">
        <v>0</v>
      </c>
      <c r="CXE22" s="35">
        <v>0</v>
      </c>
      <c r="CXF22" s="35">
        <v>0</v>
      </c>
      <c r="CXG22" s="35">
        <v>0</v>
      </c>
      <c r="CXH22" s="35">
        <v>0</v>
      </c>
      <c r="CXI22" s="35">
        <v>0</v>
      </c>
      <c r="CXJ22" s="35">
        <v>0</v>
      </c>
      <c r="CXK22" s="35">
        <v>0</v>
      </c>
      <c r="CXL22" s="35">
        <v>0</v>
      </c>
      <c r="CXM22" s="35">
        <v>0</v>
      </c>
      <c r="CXN22" s="35">
        <v>0</v>
      </c>
      <c r="CXO22" s="35">
        <v>0</v>
      </c>
      <c r="CXP22" s="35">
        <v>0</v>
      </c>
      <c r="CXQ22" s="35">
        <v>0</v>
      </c>
      <c r="CXR22" s="35">
        <v>0</v>
      </c>
      <c r="CXS22" s="35">
        <v>0</v>
      </c>
      <c r="CXT22" s="35">
        <v>0</v>
      </c>
      <c r="CXU22" s="35">
        <v>0</v>
      </c>
      <c r="CXV22" s="35">
        <v>0</v>
      </c>
      <c r="CXW22" s="35">
        <v>0</v>
      </c>
      <c r="CXX22" s="35">
        <v>0</v>
      </c>
      <c r="CXY22" s="35">
        <v>0</v>
      </c>
      <c r="CXZ22" s="35">
        <v>0</v>
      </c>
      <c r="CYA22" s="35">
        <v>0</v>
      </c>
      <c r="CYB22" s="35">
        <v>0</v>
      </c>
      <c r="CYC22" s="35">
        <v>0</v>
      </c>
      <c r="CYD22" s="35">
        <v>0</v>
      </c>
      <c r="CYE22" s="35">
        <v>0</v>
      </c>
      <c r="CYF22" s="35">
        <v>0</v>
      </c>
      <c r="CYG22" s="35">
        <v>0</v>
      </c>
      <c r="CYH22" s="35">
        <v>0</v>
      </c>
      <c r="CYI22" s="35">
        <v>0</v>
      </c>
      <c r="CYJ22" s="35">
        <v>0</v>
      </c>
      <c r="CYK22" s="35">
        <v>0</v>
      </c>
      <c r="CYL22" s="35">
        <v>0</v>
      </c>
      <c r="CYM22" s="35">
        <v>0</v>
      </c>
      <c r="CYN22" s="35">
        <v>0</v>
      </c>
      <c r="CYO22" s="35">
        <v>0</v>
      </c>
      <c r="CYP22" s="35">
        <v>0</v>
      </c>
      <c r="CYQ22" s="35">
        <v>0</v>
      </c>
      <c r="CYR22" s="35">
        <v>0</v>
      </c>
      <c r="CYS22" s="35">
        <v>0</v>
      </c>
      <c r="CYT22" s="35">
        <v>0</v>
      </c>
      <c r="CYU22" s="35">
        <v>0</v>
      </c>
      <c r="CYV22" s="35">
        <v>0</v>
      </c>
      <c r="CYW22" s="35">
        <v>0</v>
      </c>
      <c r="CYX22" s="35">
        <v>0</v>
      </c>
      <c r="CYY22" s="35">
        <v>0</v>
      </c>
      <c r="CYZ22" s="35">
        <v>0</v>
      </c>
      <c r="CZA22" s="35">
        <v>0</v>
      </c>
      <c r="CZB22" s="35">
        <v>0</v>
      </c>
      <c r="CZC22" s="35">
        <v>0</v>
      </c>
      <c r="CZD22" s="35">
        <v>0</v>
      </c>
      <c r="CZE22" s="35">
        <v>0</v>
      </c>
      <c r="CZF22" s="35">
        <v>0</v>
      </c>
      <c r="CZG22" s="35">
        <v>0</v>
      </c>
      <c r="CZH22" s="35">
        <v>0</v>
      </c>
      <c r="CZI22" s="35">
        <v>0</v>
      </c>
      <c r="CZJ22" s="35">
        <v>0</v>
      </c>
      <c r="CZK22" s="35">
        <v>0</v>
      </c>
      <c r="CZL22" s="35">
        <v>0</v>
      </c>
      <c r="CZM22" s="35">
        <v>0</v>
      </c>
      <c r="CZN22" s="35">
        <v>0</v>
      </c>
      <c r="CZO22" s="35">
        <v>0</v>
      </c>
      <c r="CZP22" s="35">
        <v>0</v>
      </c>
      <c r="CZQ22" s="35">
        <v>0</v>
      </c>
      <c r="CZR22" s="35">
        <v>0</v>
      </c>
      <c r="CZS22" s="35">
        <v>0</v>
      </c>
      <c r="CZT22" s="35">
        <v>0</v>
      </c>
      <c r="CZU22" s="35">
        <v>0</v>
      </c>
      <c r="CZV22" s="35">
        <v>0</v>
      </c>
      <c r="CZW22" s="35">
        <v>0</v>
      </c>
      <c r="CZX22" s="35">
        <v>0</v>
      </c>
      <c r="CZY22" s="35">
        <v>0</v>
      </c>
      <c r="CZZ22" s="35">
        <v>0</v>
      </c>
      <c r="DAA22" s="35">
        <v>0</v>
      </c>
      <c r="DAB22" s="35">
        <v>0</v>
      </c>
      <c r="DAC22" s="35">
        <v>0</v>
      </c>
      <c r="DAD22" s="35">
        <v>0</v>
      </c>
      <c r="DAE22" s="35">
        <v>0</v>
      </c>
      <c r="DAF22" s="35">
        <v>0</v>
      </c>
      <c r="DAG22" s="35">
        <v>0</v>
      </c>
      <c r="DAH22" s="35">
        <v>0</v>
      </c>
      <c r="DAI22" s="35">
        <v>0</v>
      </c>
      <c r="DAJ22" s="35">
        <v>0</v>
      </c>
      <c r="DAK22" s="35">
        <v>0</v>
      </c>
      <c r="DAL22" s="35">
        <v>0</v>
      </c>
      <c r="DAM22" s="35">
        <v>0</v>
      </c>
      <c r="DAN22" s="35">
        <v>0</v>
      </c>
      <c r="DAO22" s="35">
        <v>0</v>
      </c>
      <c r="DAP22" s="35">
        <v>0</v>
      </c>
      <c r="DAQ22" s="35">
        <v>0</v>
      </c>
      <c r="DAR22" s="35">
        <v>0</v>
      </c>
      <c r="DAS22" s="35">
        <v>0</v>
      </c>
      <c r="DAT22" s="35">
        <v>0</v>
      </c>
      <c r="DAU22" s="35">
        <v>0</v>
      </c>
      <c r="DAV22" s="35">
        <v>0</v>
      </c>
      <c r="DAW22" s="35">
        <v>0</v>
      </c>
      <c r="DAX22" s="35">
        <v>0</v>
      </c>
      <c r="DAY22" s="35">
        <v>0</v>
      </c>
      <c r="DAZ22" s="35">
        <v>0</v>
      </c>
      <c r="DBA22" s="35">
        <v>0</v>
      </c>
      <c r="DBB22" s="35">
        <v>0</v>
      </c>
      <c r="DBC22" s="35">
        <v>0</v>
      </c>
      <c r="DBD22" s="35">
        <v>0</v>
      </c>
      <c r="DBE22" s="35">
        <v>0</v>
      </c>
      <c r="DBF22" s="35">
        <v>0</v>
      </c>
      <c r="DBG22" s="35">
        <v>0</v>
      </c>
      <c r="DBH22" s="35">
        <v>0</v>
      </c>
      <c r="DBI22" s="35">
        <v>0</v>
      </c>
      <c r="DBJ22" s="35">
        <v>0</v>
      </c>
      <c r="DBK22" s="35">
        <v>0</v>
      </c>
      <c r="DBL22" s="35">
        <v>0</v>
      </c>
      <c r="DBM22" s="35">
        <v>0</v>
      </c>
      <c r="DBN22" s="35">
        <v>0</v>
      </c>
      <c r="DBO22" s="35">
        <v>0</v>
      </c>
      <c r="DBP22" s="35">
        <v>0</v>
      </c>
      <c r="DBQ22" s="35">
        <v>0</v>
      </c>
      <c r="DBR22" s="35">
        <v>0</v>
      </c>
      <c r="DBS22" s="35">
        <v>0</v>
      </c>
      <c r="DBT22" s="35">
        <v>0</v>
      </c>
      <c r="DBU22" s="35">
        <v>0</v>
      </c>
      <c r="DBV22" s="35">
        <v>0</v>
      </c>
      <c r="DBW22" s="35">
        <v>0</v>
      </c>
      <c r="DBX22" s="35">
        <v>0</v>
      </c>
      <c r="DBY22" s="35">
        <v>0</v>
      </c>
      <c r="DBZ22" s="35">
        <v>0</v>
      </c>
      <c r="DCA22" s="35">
        <v>0</v>
      </c>
      <c r="DCB22" s="35">
        <v>0</v>
      </c>
      <c r="DCC22" s="35">
        <v>0</v>
      </c>
      <c r="DCD22" s="35">
        <v>0</v>
      </c>
      <c r="DCE22" s="35">
        <v>0</v>
      </c>
      <c r="DCF22" s="35">
        <v>0</v>
      </c>
      <c r="DCG22" s="35">
        <v>0</v>
      </c>
      <c r="DCH22" s="35">
        <v>0</v>
      </c>
      <c r="DCI22" s="35">
        <v>0</v>
      </c>
      <c r="DCJ22" s="35">
        <v>0</v>
      </c>
      <c r="DCK22" s="35">
        <v>0</v>
      </c>
      <c r="DCL22" s="35">
        <v>0</v>
      </c>
      <c r="DCM22" s="35">
        <v>0</v>
      </c>
      <c r="DCN22" s="35">
        <v>0</v>
      </c>
      <c r="DCO22" s="35">
        <v>0</v>
      </c>
      <c r="DCP22" s="35">
        <v>0</v>
      </c>
      <c r="DCQ22" s="35">
        <v>0</v>
      </c>
      <c r="DCR22" s="35">
        <v>0</v>
      </c>
      <c r="DCS22" s="35">
        <v>0</v>
      </c>
      <c r="DCT22" s="35">
        <v>0</v>
      </c>
      <c r="DCU22" s="35">
        <v>0</v>
      </c>
      <c r="DCV22" s="35">
        <v>0</v>
      </c>
      <c r="DCW22" s="35">
        <v>0</v>
      </c>
      <c r="DCX22" s="35">
        <v>0</v>
      </c>
      <c r="DCY22" s="35">
        <v>0</v>
      </c>
      <c r="DCZ22" s="35">
        <v>0</v>
      </c>
      <c r="DDA22" s="35">
        <v>0</v>
      </c>
      <c r="DDB22" s="35">
        <v>0</v>
      </c>
      <c r="DDC22" s="35">
        <v>0</v>
      </c>
      <c r="DDD22" s="35">
        <v>0</v>
      </c>
      <c r="DDE22" s="35">
        <v>0</v>
      </c>
      <c r="DDF22" s="35">
        <v>0</v>
      </c>
      <c r="DDG22" s="35">
        <v>0</v>
      </c>
      <c r="DDH22" s="35">
        <v>0</v>
      </c>
      <c r="DDI22" s="35">
        <v>0</v>
      </c>
      <c r="DDJ22" s="35">
        <v>0</v>
      </c>
      <c r="DDK22" s="35">
        <v>0</v>
      </c>
      <c r="DDL22" s="35">
        <v>0</v>
      </c>
      <c r="DDM22" s="35">
        <v>0</v>
      </c>
      <c r="DDN22" s="35">
        <v>0</v>
      </c>
      <c r="DDO22" s="35">
        <v>0</v>
      </c>
      <c r="DDP22" s="35">
        <v>0</v>
      </c>
      <c r="DDQ22" s="35">
        <v>0</v>
      </c>
      <c r="DDR22" s="35">
        <v>0</v>
      </c>
      <c r="DDS22" s="35">
        <v>0</v>
      </c>
      <c r="DDT22" s="35">
        <v>0</v>
      </c>
      <c r="DDU22" s="35">
        <v>0</v>
      </c>
      <c r="DDV22" s="35">
        <v>0</v>
      </c>
      <c r="DDW22" s="35">
        <v>0</v>
      </c>
      <c r="DDX22" s="35">
        <v>0</v>
      </c>
      <c r="DDY22" s="35">
        <v>0</v>
      </c>
      <c r="DDZ22" s="35">
        <v>0</v>
      </c>
      <c r="DEA22" s="35">
        <v>0</v>
      </c>
      <c r="DEB22" s="35">
        <v>0</v>
      </c>
      <c r="DEC22" s="35">
        <v>0</v>
      </c>
      <c r="DED22" s="35">
        <v>0</v>
      </c>
      <c r="DEE22" s="35">
        <v>0</v>
      </c>
      <c r="DEF22" s="35">
        <v>0</v>
      </c>
      <c r="DEG22" s="35">
        <v>0</v>
      </c>
      <c r="DEH22" s="35">
        <v>0</v>
      </c>
      <c r="DEI22" s="35">
        <v>0</v>
      </c>
      <c r="DEJ22" s="35">
        <v>0</v>
      </c>
      <c r="DEK22" s="35">
        <v>0</v>
      </c>
      <c r="DEL22" s="35">
        <v>0</v>
      </c>
      <c r="DEM22" s="35">
        <v>0</v>
      </c>
      <c r="DEN22" s="35">
        <v>0</v>
      </c>
      <c r="DEO22" s="35">
        <v>0</v>
      </c>
      <c r="DEP22" s="35">
        <v>0</v>
      </c>
      <c r="DEQ22" s="35">
        <v>0</v>
      </c>
      <c r="DER22" s="35">
        <v>0</v>
      </c>
      <c r="DES22" s="35">
        <v>0</v>
      </c>
      <c r="DET22" s="35">
        <v>0</v>
      </c>
      <c r="DEU22" s="35">
        <v>0</v>
      </c>
      <c r="DEV22" s="35">
        <v>0</v>
      </c>
      <c r="DEW22" s="35">
        <v>0</v>
      </c>
      <c r="DEX22" s="35">
        <v>0</v>
      </c>
      <c r="DEY22" s="35">
        <v>0</v>
      </c>
      <c r="DEZ22" s="35">
        <v>0</v>
      </c>
      <c r="DFA22" s="35">
        <v>0</v>
      </c>
      <c r="DFB22" s="35">
        <v>0</v>
      </c>
      <c r="DFC22" s="35">
        <v>0</v>
      </c>
      <c r="DFD22" s="35">
        <v>0</v>
      </c>
      <c r="DFE22" s="35">
        <v>0</v>
      </c>
      <c r="DFF22" s="35">
        <v>0</v>
      </c>
      <c r="DFG22" s="35">
        <v>0</v>
      </c>
      <c r="DFH22" s="35">
        <v>0</v>
      </c>
      <c r="DFI22" s="35">
        <v>0</v>
      </c>
      <c r="DFJ22" s="35">
        <v>0</v>
      </c>
      <c r="DFK22" s="35">
        <v>0</v>
      </c>
      <c r="DFL22" s="35">
        <v>0</v>
      </c>
      <c r="DFM22" s="35">
        <v>0</v>
      </c>
      <c r="DFN22" s="35">
        <v>0</v>
      </c>
      <c r="DFO22" s="35">
        <v>0</v>
      </c>
      <c r="DFP22" s="35">
        <v>0</v>
      </c>
      <c r="DFQ22" s="35">
        <v>0</v>
      </c>
      <c r="DFR22" s="35">
        <v>0</v>
      </c>
      <c r="DFS22" s="35">
        <v>0</v>
      </c>
      <c r="DFT22" s="35">
        <v>0</v>
      </c>
      <c r="DFU22" s="35">
        <v>0</v>
      </c>
      <c r="DFV22" s="35">
        <v>0</v>
      </c>
      <c r="DFW22" s="35">
        <v>0</v>
      </c>
      <c r="DFX22" s="35">
        <v>0</v>
      </c>
      <c r="DFY22" s="35">
        <v>0</v>
      </c>
      <c r="DFZ22" s="35">
        <v>0</v>
      </c>
      <c r="DGA22" s="35">
        <v>0</v>
      </c>
      <c r="DGB22" s="35">
        <v>0</v>
      </c>
      <c r="DGC22" s="35">
        <v>0</v>
      </c>
      <c r="DGD22" s="35">
        <v>0</v>
      </c>
      <c r="DGE22" s="35">
        <v>0</v>
      </c>
      <c r="DGF22" s="35">
        <v>0</v>
      </c>
      <c r="DGG22" s="35">
        <v>0</v>
      </c>
      <c r="DGH22" s="35">
        <v>0</v>
      </c>
      <c r="DGI22" s="35">
        <v>0</v>
      </c>
      <c r="DGJ22" s="35">
        <v>0</v>
      </c>
      <c r="DGK22" s="35">
        <v>0</v>
      </c>
      <c r="DGL22" s="35">
        <v>0</v>
      </c>
      <c r="DGM22" s="35">
        <v>0</v>
      </c>
      <c r="DGN22" s="35">
        <v>0</v>
      </c>
      <c r="DGO22" s="35">
        <v>0</v>
      </c>
      <c r="DGP22" s="35">
        <v>0</v>
      </c>
      <c r="DGQ22" s="35">
        <v>0</v>
      </c>
      <c r="DGR22" s="35">
        <v>0</v>
      </c>
      <c r="DGS22" s="35">
        <v>0</v>
      </c>
      <c r="DGT22" s="35">
        <v>0</v>
      </c>
      <c r="DGU22" s="35">
        <v>0</v>
      </c>
      <c r="DGV22" s="35">
        <v>0</v>
      </c>
      <c r="DGW22" s="35">
        <v>0</v>
      </c>
      <c r="DGX22" s="35">
        <v>0</v>
      </c>
      <c r="DGY22" s="35">
        <v>0</v>
      </c>
      <c r="DGZ22" s="35">
        <v>0</v>
      </c>
      <c r="DHA22" s="35">
        <v>0</v>
      </c>
      <c r="DHB22" s="35">
        <v>0</v>
      </c>
      <c r="DHC22" s="35">
        <v>0</v>
      </c>
      <c r="DHD22" s="35">
        <v>0</v>
      </c>
      <c r="DHE22" s="35">
        <v>0</v>
      </c>
      <c r="DHF22" s="35">
        <v>0</v>
      </c>
      <c r="DHG22" s="35">
        <v>0</v>
      </c>
      <c r="DHH22" s="35">
        <v>0</v>
      </c>
      <c r="DHI22" s="35">
        <v>0</v>
      </c>
      <c r="DHJ22" s="35">
        <v>0</v>
      </c>
      <c r="DHK22" s="35">
        <v>0</v>
      </c>
      <c r="DHL22" s="35">
        <v>0</v>
      </c>
      <c r="DHM22" s="35">
        <v>0</v>
      </c>
      <c r="DHN22" s="35">
        <v>0</v>
      </c>
      <c r="DHO22" s="35">
        <v>0</v>
      </c>
      <c r="DHP22" s="35">
        <v>0</v>
      </c>
      <c r="DHQ22" s="35">
        <v>0</v>
      </c>
      <c r="DHR22" s="35">
        <v>0</v>
      </c>
      <c r="DHS22" s="35">
        <v>0</v>
      </c>
      <c r="DHT22" s="35">
        <v>0</v>
      </c>
      <c r="DHU22" s="35">
        <v>0</v>
      </c>
      <c r="DHV22" s="35">
        <v>0</v>
      </c>
      <c r="DHW22" s="35">
        <v>0</v>
      </c>
      <c r="DHX22" s="35">
        <v>0</v>
      </c>
      <c r="DHY22" s="35">
        <v>0</v>
      </c>
      <c r="DHZ22" s="35">
        <v>0</v>
      </c>
      <c r="DIA22" s="35">
        <v>0</v>
      </c>
      <c r="DIB22" s="35">
        <v>0</v>
      </c>
      <c r="DIC22" s="35">
        <v>0</v>
      </c>
      <c r="DID22" s="35">
        <v>0</v>
      </c>
      <c r="DIE22" s="35">
        <v>0</v>
      </c>
      <c r="DIF22" s="35">
        <v>0</v>
      </c>
      <c r="DIG22" s="35">
        <v>0</v>
      </c>
      <c r="DIH22" s="35">
        <v>0</v>
      </c>
      <c r="DII22" s="35">
        <v>0</v>
      </c>
      <c r="DIJ22" s="35">
        <v>0</v>
      </c>
      <c r="DIK22" s="35">
        <v>0</v>
      </c>
      <c r="DIL22" s="35">
        <v>0</v>
      </c>
      <c r="DIM22" s="35">
        <v>0</v>
      </c>
      <c r="DIN22" s="35">
        <v>0</v>
      </c>
      <c r="DIO22" s="35">
        <v>0</v>
      </c>
      <c r="DIP22" s="35">
        <v>0</v>
      </c>
      <c r="DIQ22" s="35">
        <v>0</v>
      </c>
      <c r="DIR22" s="35">
        <v>0</v>
      </c>
      <c r="DIS22" s="35">
        <v>0</v>
      </c>
      <c r="DIT22" s="35">
        <v>0</v>
      </c>
      <c r="DIU22" s="35">
        <v>0</v>
      </c>
      <c r="DIV22" s="35">
        <v>0</v>
      </c>
      <c r="DIW22" s="35">
        <v>0</v>
      </c>
      <c r="DIX22" s="35">
        <v>0</v>
      </c>
      <c r="DIY22" s="35">
        <v>0</v>
      </c>
      <c r="DIZ22" s="35">
        <v>0</v>
      </c>
      <c r="DJA22" s="35">
        <v>0</v>
      </c>
      <c r="DJB22" s="35">
        <v>0</v>
      </c>
      <c r="DJC22" s="35">
        <v>0</v>
      </c>
      <c r="DJD22" s="35">
        <v>0</v>
      </c>
      <c r="DJE22" s="35">
        <v>0</v>
      </c>
      <c r="DJF22" s="35">
        <v>0</v>
      </c>
      <c r="DJG22" s="35">
        <v>0</v>
      </c>
      <c r="DJH22" s="35">
        <v>0</v>
      </c>
      <c r="DJI22" s="35">
        <v>0</v>
      </c>
      <c r="DJJ22" s="35">
        <v>0</v>
      </c>
      <c r="DJK22" s="35">
        <v>0</v>
      </c>
      <c r="DJL22" s="35">
        <v>0</v>
      </c>
      <c r="DJM22" s="35">
        <v>0</v>
      </c>
      <c r="DJN22" s="35">
        <v>0</v>
      </c>
      <c r="DJO22" s="35">
        <v>0</v>
      </c>
      <c r="DJP22" s="35">
        <v>0</v>
      </c>
      <c r="DJQ22" s="35">
        <v>0</v>
      </c>
      <c r="DJR22" s="35">
        <v>0</v>
      </c>
      <c r="DJS22" s="35">
        <v>0</v>
      </c>
      <c r="DJT22" s="35">
        <v>0</v>
      </c>
      <c r="DJU22" s="35">
        <v>0</v>
      </c>
      <c r="DJV22" s="35">
        <v>0</v>
      </c>
      <c r="DJW22" s="35">
        <v>0</v>
      </c>
      <c r="DJX22" s="35">
        <v>0</v>
      </c>
      <c r="DJY22" s="35">
        <v>0</v>
      </c>
      <c r="DJZ22" s="35">
        <v>0</v>
      </c>
      <c r="DKA22" s="35">
        <v>0</v>
      </c>
      <c r="DKB22" s="35">
        <v>0</v>
      </c>
      <c r="DKC22" s="35">
        <v>0</v>
      </c>
      <c r="DKD22" s="35">
        <v>0</v>
      </c>
      <c r="DKE22" s="35">
        <v>0</v>
      </c>
      <c r="DKF22" s="35">
        <v>0</v>
      </c>
      <c r="DKG22" s="35">
        <v>0</v>
      </c>
      <c r="DKH22" s="35">
        <v>0</v>
      </c>
      <c r="DKI22" s="35">
        <v>0</v>
      </c>
      <c r="DKJ22" s="35">
        <v>0</v>
      </c>
      <c r="DKK22" s="35">
        <v>0</v>
      </c>
      <c r="DKL22" s="35">
        <v>0</v>
      </c>
      <c r="DKM22" s="35">
        <v>0</v>
      </c>
      <c r="DKN22" s="35">
        <v>0</v>
      </c>
      <c r="DKO22" s="35">
        <v>0</v>
      </c>
      <c r="DKP22" s="35">
        <v>0</v>
      </c>
      <c r="DKQ22" s="35">
        <v>0</v>
      </c>
      <c r="DKR22" s="35">
        <v>0</v>
      </c>
      <c r="DKS22" s="35">
        <v>0</v>
      </c>
      <c r="DKT22" s="35">
        <v>0</v>
      </c>
      <c r="DKU22" s="35">
        <v>0</v>
      </c>
      <c r="DKV22" s="35">
        <v>0</v>
      </c>
      <c r="DKW22" s="35">
        <v>0</v>
      </c>
      <c r="DKX22" s="35">
        <v>0</v>
      </c>
      <c r="DKY22" s="35">
        <v>0</v>
      </c>
      <c r="DKZ22" s="35">
        <v>0</v>
      </c>
      <c r="DLA22" s="35">
        <v>0</v>
      </c>
      <c r="DLB22" s="35">
        <v>0</v>
      </c>
      <c r="DLC22" s="35">
        <v>0</v>
      </c>
      <c r="DLD22" s="35">
        <v>0</v>
      </c>
      <c r="DLE22" s="35">
        <v>0</v>
      </c>
      <c r="DLF22" s="35">
        <v>0</v>
      </c>
      <c r="DLG22" s="35">
        <v>0</v>
      </c>
      <c r="DLH22" s="35">
        <v>0</v>
      </c>
      <c r="DLI22" s="35">
        <v>0</v>
      </c>
      <c r="DLJ22" s="35">
        <v>0</v>
      </c>
      <c r="DLK22" s="35">
        <v>0</v>
      </c>
      <c r="DLL22" s="35">
        <v>0</v>
      </c>
      <c r="DLM22" s="35">
        <v>0</v>
      </c>
      <c r="DLN22" s="35">
        <v>0</v>
      </c>
      <c r="DLO22" s="35">
        <v>0</v>
      </c>
      <c r="DLP22" s="35">
        <v>0</v>
      </c>
      <c r="DLQ22" s="35">
        <v>0</v>
      </c>
      <c r="DLR22" s="35">
        <v>0</v>
      </c>
      <c r="DLS22" s="35">
        <v>0</v>
      </c>
      <c r="DLT22" s="35">
        <v>0</v>
      </c>
      <c r="DLU22" s="35">
        <v>0</v>
      </c>
      <c r="DLV22" s="35">
        <v>0</v>
      </c>
      <c r="DLW22" s="35">
        <v>0</v>
      </c>
      <c r="DLX22" s="35">
        <v>0</v>
      </c>
      <c r="DLY22" s="35">
        <v>0</v>
      </c>
      <c r="DLZ22" s="35">
        <v>0</v>
      </c>
      <c r="DMA22" s="35">
        <v>0</v>
      </c>
      <c r="DMB22" s="35">
        <v>0</v>
      </c>
      <c r="DMC22" s="35">
        <v>0</v>
      </c>
      <c r="DMD22" s="35">
        <v>0</v>
      </c>
      <c r="DME22" s="35">
        <v>0</v>
      </c>
      <c r="DMF22" s="35">
        <v>0</v>
      </c>
      <c r="DMG22" s="35">
        <v>0</v>
      </c>
      <c r="DMH22" s="35">
        <v>0</v>
      </c>
      <c r="DMI22" s="35">
        <v>0</v>
      </c>
      <c r="DMJ22" s="35">
        <v>0</v>
      </c>
      <c r="DMK22" s="35">
        <v>0</v>
      </c>
      <c r="DML22" s="35">
        <v>0</v>
      </c>
      <c r="DMM22" s="35">
        <v>0</v>
      </c>
      <c r="DMN22" s="35">
        <v>0</v>
      </c>
      <c r="DMO22" s="35">
        <v>0</v>
      </c>
      <c r="DMP22" s="35">
        <v>0</v>
      </c>
      <c r="DMQ22" s="35">
        <v>0</v>
      </c>
      <c r="DMR22" s="35">
        <v>0</v>
      </c>
      <c r="DMS22" s="35">
        <v>0</v>
      </c>
      <c r="DMT22" s="35">
        <v>0</v>
      </c>
      <c r="DMU22" s="35">
        <v>0</v>
      </c>
      <c r="DMV22" s="35">
        <v>0</v>
      </c>
      <c r="DMW22" s="35">
        <v>0</v>
      </c>
      <c r="DMX22" s="35">
        <v>0</v>
      </c>
      <c r="DMY22" s="35">
        <v>0</v>
      </c>
      <c r="DMZ22" s="35">
        <v>0</v>
      </c>
      <c r="DNA22" s="35">
        <v>0</v>
      </c>
      <c r="DNB22" s="35">
        <v>0</v>
      </c>
      <c r="DNC22" s="35">
        <v>0</v>
      </c>
      <c r="DND22" s="35">
        <v>0</v>
      </c>
      <c r="DNE22" s="35">
        <v>0</v>
      </c>
      <c r="DNF22" s="35">
        <v>0</v>
      </c>
      <c r="DNG22" s="35">
        <v>0</v>
      </c>
      <c r="DNH22" s="35">
        <v>0</v>
      </c>
      <c r="DNI22" s="35">
        <v>0</v>
      </c>
      <c r="DNJ22" s="35">
        <v>0</v>
      </c>
      <c r="DNK22" s="35">
        <v>0</v>
      </c>
      <c r="DNL22" s="35">
        <v>0</v>
      </c>
      <c r="DNM22" s="35">
        <v>0</v>
      </c>
      <c r="DNN22" s="35">
        <v>0</v>
      </c>
      <c r="DNO22" s="35">
        <v>0</v>
      </c>
      <c r="DNP22" s="35">
        <v>0</v>
      </c>
      <c r="DNQ22" s="35">
        <v>0</v>
      </c>
      <c r="DNR22" s="35">
        <v>0</v>
      </c>
      <c r="DNS22" s="35">
        <v>0</v>
      </c>
      <c r="DNT22" s="35">
        <v>0</v>
      </c>
      <c r="DNU22" s="35">
        <v>0</v>
      </c>
      <c r="DNV22" s="35">
        <v>0</v>
      </c>
      <c r="DNW22" s="35">
        <v>0</v>
      </c>
      <c r="DNX22" s="35">
        <v>0</v>
      </c>
      <c r="DNY22" s="35">
        <v>0</v>
      </c>
      <c r="DNZ22" s="35">
        <v>0</v>
      </c>
      <c r="DOA22" s="35">
        <v>0</v>
      </c>
      <c r="DOB22" s="35">
        <v>0</v>
      </c>
      <c r="DOC22" s="35">
        <v>0</v>
      </c>
      <c r="DOD22" s="35">
        <v>0</v>
      </c>
      <c r="DOE22" s="35">
        <v>0</v>
      </c>
      <c r="DOF22" s="35">
        <v>0</v>
      </c>
      <c r="DOG22" s="35">
        <v>0</v>
      </c>
      <c r="DOH22" s="35">
        <v>0</v>
      </c>
      <c r="DOI22" s="35">
        <v>0</v>
      </c>
      <c r="DOJ22" s="35">
        <v>0</v>
      </c>
      <c r="DOK22" s="35">
        <v>0</v>
      </c>
      <c r="DOL22" s="35">
        <v>0</v>
      </c>
      <c r="DOM22" s="35">
        <v>0</v>
      </c>
      <c r="DON22" s="35">
        <v>0</v>
      </c>
      <c r="DOO22" s="35">
        <v>0</v>
      </c>
      <c r="DOP22" s="35">
        <v>0</v>
      </c>
      <c r="DOQ22" s="35">
        <v>0</v>
      </c>
      <c r="DOR22" s="35">
        <v>0</v>
      </c>
      <c r="DOS22" s="35">
        <v>0</v>
      </c>
      <c r="DOT22" s="35">
        <v>0</v>
      </c>
      <c r="DOU22" s="35">
        <v>0</v>
      </c>
      <c r="DOV22" s="35">
        <v>0</v>
      </c>
      <c r="DOW22" s="35">
        <v>0</v>
      </c>
      <c r="DOX22" s="35">
        <v>0</v>
      </c>
      <c r="DOY22" s="35">
        <v>0</v>
      </c>
      <c r="DOZ22" s="35">
        <v>0</v>
      </c>
      <c r="DPA22" s="35">
        <v>0</v>
      </c>
      <c r="DPB22" s="35">
        <v>0</v>
      </c>
      <c r="DPC22" s="35">
        <v>0</v>
      </c>
      <c r="DPD22" s="35">
        <v>0</v>
      </c>
      <c r="DPE22" s="35">
        <v>0</v>
      </c>
      <c r="DPF22" s="35">
        <v>0</v>
      </c>
      <c r="DPG22" s="35">
        <v>0</v>
      </c>
      <c r="DPH22" s="35">
        <v>0</v>
      </c>
      <c r="DPI22" s="35">
        <v>0</v>
      </c>
      <c r="DPJ22" s="35">
        <v>0</v>
      </c>
      <c r="DPK22" s="35">
        <v>0</v>
      </c>
      <c r="DPL22" s="35">
        <v>0</v>
      </c>
      <c r="DPM22" s="35">
        <v>0</v>
      </c>
      <c r="DPN22" s="35">
        <v>0</v>
      </c>
      <c r="DPO22" s="35">
        <v>0</v>
      </c>
      <c r="DPP22" s="35">
        <v>0</v>
      </c>
      <c r="DPQ22" s="35">
        <v>0</v>
      </c>
      <c r="DPR22" s="35">
        <v>0</v>
      </c>
      <c r="DPS22" s="35">
        <v>0</v>
      </c>
      <c r="DPT22" s="35">
        <v>0</v>
      </c>
      <c r="DPU22" s="35">
        <v>0</v>
      </c>
      <c r="DPV22" s="35">
        <v>0</v>
      </c>
      <c r="DPW22" s="35">
        <v>0</v>
      </c>
      <c r="DPX22" s="35">
        <v>0</v>
      </c>
      <c r="DPY22" s="35">
        <v>0</v>
      </c>
      <c r="DPZ22" s="35">
        <v>0</v>
      </c>
      <c r="DQA22" s="35">
        <v>0</v>
      </c>
      <c r="DQB22" s="35">
        <v>0</v>
      </c>
      <c r="DQC22" s="35">
        <v>0</v>
      </c>
      <c r="DQD22" s="35">
        <v>0</v>
      </c>
      <c r="DQE22" s="35">
        <v>0</v>
      </c>
      <c r="DQF22" s="35">
        <v>0</v>
      </c>
      <c r="DQG22" s="35">
        <v>0</v>
      </c>
      <c r="DQH22" s="35">
        <v>0</v>
      </c>
      <c r="DQI22" s="35">
        <v>0</v>
      </c>
      <c r="DQJ22" s="35">
        <v>0</v>
      </c>
      <c r="DQK22" s="35">
        <v>0</v>
      </c>
      <c r="DQL22" s="35">
        <v>0</v>
      </c>
      <c r="DQM22" s="35">
        <v>0</v>
      </c>
      <c r="DQN22" s="35">
        <v>0</v>
      </c>
      <c r="DQO22" s="35">
        <v>0</v>
      </c>
      <c r="DQP22" s="35">
        <v>0</v>
      </c>
      <c r="DQQ22" s="35">
        <v>0</v>
      </c>
      <c r="DQR22" s="35">
        <v>0</v>
      </c>
      <c r="DQS22" s="35">
        <v>0</v>
      </c>
      <c r="DQT22" s="35">
        <v>0</v>
      </c>
      <c r="DQU22" s="35">
        <v>0</v>
      </c>
      <c r="DQV22" s="35">
        <v>0</v>
      </c>
      <c r="DQW22" s="35">
        <v>0</v>
      </c>
      <c r="DQX22" s="35">
        <v>0</v>
      </c>
      <c r="DQY22" s="35">
        <v>0</v>
      </c>
      <c r="DQZ22" s="35">
        <v>0</v>
      </c>
      <c r="DRA22" s="35">
        <v>0</v>
      </c>
      <c r="DRB22" s="35">
        <v>0</v>
      </c>
      <c r="DRC22" s="35">
        <v>0</v>
      </c>
      <c r="DRD22" s="35">
        <v>0</v>
      </c>
      <c r="DRE22" s="35">
        <v>0</v>
      </c>
      <c r="DRF22" s="35">
        <v>0</v>
      </c>
      <c r="DRG22" s="35">
        <v>0</v>
      </c>
      <c r="DRH22" s="35">
        <v>0</v>
      </c>
      <c r="DRI22" s="35">
        <v>0</v>
      </c>
      <c r="DRJ22" s="35">
        <v>0</v>
      </c>
      <c r="DRK22" s="35">
        <v>0</v>
      </c>
      <c r="DRL22" s="35">
        <v>0</v>
      </c>
      <c r="DRM22" s="35">
        <v>0</v>
      </c>
      <c r="DRN22" s="35">
        <v>0</v>
      </c>
      <c r="DRO22" s="35">
        <v>0</v>
      </c>
      <c r="DRP22" s="35">
        <v>0</v>
      </c>
      <c r="DRQ22" s="35">
        <v>0</v>
      </c>
      <c r="DRR22" s="35">
        <v>0</v>
      </c>
      <c r="DRS22" s="35">
        <v>0</v>
      </c>
      <c r="DRT22" s="35">
        <v>0</v>
      </c>
      <c r="DRU22" s="35">
        <v>0</v>
      </c>
      <c r="DRV22" s="35">
        <v>0</v>
      </c>
      <c r="DRW22" s="35">
        <v>0</v>
      </c>
      <c r="DRX22" s="35">
        <v>0</v>
      </c>
      <c r="DRY22" s="35">
        <v>0</v>
      </c>
      <c r="DRZ22" s="35">
        <v>0</v>
      </c>
      <c r="DSA22" s="35">
        <v>0</v>
      </c>
      <c r="DSB22" s="35">
        <v>0</v>
      </c>
      <c r="DSC22" s="35">
        <v>0</v>
      </c>
      <c r="DSD22" s="35">
        <v>0</v>
      </c>
      <c r="DSE22" s="35">
        <v>0</v>
      </c>
      <c r="DSF22" s="35">
        <v>0</v>
      </c>
      <c r="DSG22" s="35">
        <v>0</v>
      </c>
      <c r="DSH22" s="35">
        <v>0</v>
      </c>
      <c r="DSI22" s="35">
        <v>0</v>
      </c>
      <c r="DSJ22" s="35">
        <v>0</v>
      </c>
      <c r="DSK22" s="35">
        <v>0</v>
      </c>
      <c r="DSL22" s="35">
        <v>0</v>
      </c>
      <c r="DSM22" s="35">
        <v>0</v>
      </c>
      <c r="DSN22" s="35">
        <v>0</v>
      </c>
      <c r="DSO22" s="35">
        <v>0</v>
      </c>
      <c r="DSP22" s="35">
        <v>0</v>
      </c>
      <c r="DSQ22" s="35">
        <v>0</v>
      </c>
      <c r="DSR22" s="35">
        <v>0</v>
      </c>
      <c r="DSS22" s="35">
        <v>0</v>
      </c>
      <c r="DST22" s="35">
        <v>0</v>
      </c>
      <c r="DSU22" s="35">
        <v>0</v>
      </c>
      <c r="DSV22" s="35">
        <v>0</v>
      </c>
      <c r="DSW22" s="35">
        <v>0</v>
      </c>
      <c r="DSX22" s="35">
        <v>0</v>
      </c>
      <c r="DSY22" s="35">
        <v>0</v>
      </c>
      <c r="DSZ22" s="35">
        <v>0</v>
      </c>
      <c r="DTA22" s="35">
        <v>0</v>
      </c>
      <c r="DTB22" s="35">
        <v>0</v>
      </c>
      <c r="DTC22" s="35">
        <v>0</v>
      </c>
      <c r="DTD22" s="35">
        <v>0</v>
      </c>
      <c r="DTE22" s="35">
        <v>0</v>
      </c>
      <c r="DTF22" s="35">
        <v>0</v>
      </c>
      <c r="DTG22" s="35">
        <v>0</v>
      </c>
      <c r="DTH22" s="35">
        <v>0</v>
      </c>
      <c r="DTI22" s="35">
        <v>0</v>
      </c>
      <c r="DTJ22" s="35">
        <v>0</v>
      </c>
      <c r="DTK22" s="35">
        <v>0</v>
      </c>
      <c r="DTL22" s="35">
        <v>0</v>
      </c>
      <c r="DTM22" s="35">
        <v>0</v>
      </c>
      <c r="DTN22" s="35">
        <v>0</v>
      </c>
      <c r="DTO22" s="35">
        <v>0</v>
      </c>
      <c r="DTP22" s="35">
        <v>0</v>
      </c>
      <c r="DTQ22" s="35">
        <v>0</v>
      </c>
      <c r="DTR22" s="35">
        <v>0</v>
      </c>
      <c r="DTS22" s="35">
        <v>0</v>
      </c>
      <c r="DTT22" s="35">
        <v>0</v>
      </c>
      <c r="DTU22" s="35">
        <v>0</v>
      </c>
      <c r="DTV22" s="35">
        <v>0</v>
      </c>
      <c r="DTW22" s="35">
        <v>0</v>
      </c>
      <c r="DTX22" s="35">
        <v>0</v>
      </c>
      <c r="DTY22" s="35">
        <v>0</v>
      </c>
      <c r="DTZ22" s="35">
        <v>0</v>
      </c>
      <c r="DUA22" s="35">
        <v>0</v>
      </c>
      <c r="DUB22" s="35">
        <v>0</v>
      </c>
      <c r="DUC22" s="35">
        <v>0</v>
      </c>
      <c r="DUD22" s="35">
        <v>0</v>
      </c>
      <c r="DUE22" s="35">
        <v>0</v>
      </c>
      <c r="DUF22" s="35">
        <v>0</v>
      </c>
      <c r="DUG22" s="35">
        <v>0</v>
      </c>
      <c r="DUH22" s="35">
        <v>0</v>
      </c>
      <c r="DUI22" s="35">
        <v>0</v>
      </c>
      <c r="DUJ22" s="35">
        <v>0</v>
      </c>
      <c r="DUK22" s="35">
        <v>0</v>
      </c>
      <c r="DUL22" s="35">
        <v>0</v>
      </c>
      <c r="DUM22" s="35">
        <v>0</v>
      </c>
      <c r="DUN22" s="35">
        <v>0</v>
      </c>
      <c r="DUO22" s="35">
        <v>0</v>
      </c>
      <c r="DUP22" s="35">
        <v>0</v>
      </c>
      <c r="DUQ22" s="35">
        <v>0</v>
      </c>
      <c r="DUR22" s="35">
        <v>0</v>
      </c>
      <c r="DUS22" s="35">
        <v>0</v>
      </c>
      <c r="DUT22" s="35">
        <v>0</v>
      </c>
      <c r="DUU22" s="35">
        <v>0</v>
      </c>
      <c r="DUV22" s="35">
        <v>0</v>
      </c>
      <c r="DUW22" s="35">
        <v>0</v>
      </c>
      <c r="DUX22" s="35">
        <v>0</v>
      </c>
      <c r="DUY22" s="35">
        <v>0</v>
      </c>
      <c r="DUZ22" s="35">
        <v>0</v>
      </c>
      <c r="DVA22" s="35">
        <v>0</v>
      </c>
      <c r="DVB22" s="35">
        <v>0</v>
      </c>
      <c r="DVC22" s="35">
        <v>0</v>
      </c>
      <c r="DVD22" s="35">
        <v>0</v>
      </c>
      <c r="DVE22" s="35">
        <v>0</v>
      </c>
      <c r="DVF22" s="35">
        <v>0</v>
      </c>
      <c r="DVG22" s="35">
        <v>0</v>
      </c>
      <c r="DVH22" s="35">
        <v>0</v>
      </c>
      <c r="DVI22" s="35">
        <v>0</v>
      </c>
      <c r="DVJ22" s="35">
        <v>0</v>
      </c>
      <c r="DVK22" s="35">
        <v>0</v>
      </c>
      <c r="DVL22" s="35">
        <v>0</v>
      </c>
      <c r="DVM22" s="35">
        <v>0</v>
      </c>
      <c r="DVN22" s="35">
        <v>0</v>
      </c>
      <c r="DVO22" s="35">
        <v>0</v>
      </c>
      <c r="DVP22" s="35">
        <v>0</v>
      </c>
      <c r="DVQ22" s="35">
        <v>0</v>
      </c>
      <c r="DVR22" s="35">
        <v>0</v>
      </c>
      <c r="DVS22" s="35">
        <v>0</v>
      </c>
      <c r="DVT22" s="35">
        <v>0</v>
      </c>
      <c r="DVU22" s="35">
        <v>0</v>
      </c>
      <c r="DVV22" s="35">
        <v>0</v>
      </c>
      <c r="DVW22" s="35">
        <v>0</v>
      </c>
      <c r="DVX22" s="35">
        <v>0</v>
      </c>
      <c r="DVY22" s="35">
        <v>0</v>
      </c>
      <c r="DVZ22" s="35">
        <v>0</v>
      </c>
      <c r="DWA22" s="35">
        <v>0</v>
      </c>
      <c r="DWB22" s="35">
        <v>0</v>
      </c>
      <c r="DWC22" s="35">
        <v>0</v>
      </c>
      <c r="DWD22" s="35">
        <v>0</v>
      </c>
      <c r="DWE22" s="35">
        <v>0</v>
      </c>
      <c r="DWF22" s="35">
        <v>0</v>
      </c>
      <c r="DWG22" s="35">
        <v>0</v>
      </c>
      <c r="DWH22" s="35">
        <v>0</v>
      </c>
      <c r="DWI22" s="35">
        <v>0</v>
      </c>
      <c r="DWJ22" s="35">
        <v>0</v>
      </c>
      <c r="DWK22" s="35">
        <v>0</v>
      </c>
      <c r="DWL22" s="35">
        <v>0</v>
      </c>
      <c r="DWM22" s="35">
        <v>0</v>
      </c>
      <c r="DWN22" s="35">
        <v>0</v>
      </c>
      <c r="DWO22" s="35">
        <v>0</v>
      </c>
      <c r="DWP22" s="35">
        <v>0</v>
      </c>
      <c r="DWQ22" s="35">
        <v>0</v>
      </c>
      <c r="DWR22" s="35">
        <v>0</v>
      </c>
      <c r="DWS22" s="35">
        <v>0</v>
      </c>
      <c r="DWT22" s="35">
        <v>0</v>
      </c>
      <c r="DWU22" s="35">
        <v>0</v>
      </c>
      <c r="DWV22" s="35">
        <v>0</v>
      </c>
      <c r="DWW22" s="35">
        <v>0</v>
      </c>
      <c r="DWX22" s="35">
        <v>0</v>
      </c>
      <c r="DWY22" s="35">
        <v>0</v>
      </c>
      <c r="DWZ22" s="35">
        <v>0</v>
      </c>
      <c r="DXA22" s="35">
        <v>0</v>
      </c>
      <c r="DXB22" s="35">
        <v>0</v>
      </c>
      <c r="DXC22" s="35">
        <v>0</v>
      </c>
      <c r="DXD22" s="35">
        <v>0</v>
      </c>
      <c r="DXE22" s="35">
        <v>0</v>
      </c>
      <c r="DXF22" s="35">
        <v>0</v>
      </c>
      <c r="DXG22" s="35">
        <v>0</v>
      </c>
      <c r="DXH22" s="35">
        <v>0</v>
      </c>
      <c r="DXI22" s="35">
        <v>0</v>
      </c>
      <c r="DXJ22" s="35">
        <v>0</v>
      </c>
      <c r="DXK22" s="35">
        <v>0</v>
      </c>
      <c r="DXL22" s="35">
        <v>0</v>
      </c>
      <c r="DXM22" s="35">
        <v>0</v>
      </c>
      <c r="DXN22" s="35">
        <v>0</v>
      </c>
      <c r="DXO22" s="35">
        <v>0</v>
      </c>
      <c r="DXP22" s="35">
        <v>0</v>
      </c>
      <c r="DXQ22" s="35">
        <v>0</v>
      </c>
      <c r="DXR22" s="35">
        <v>0</v>
      </c>
      <c r="DXS22" s="35">
        <v>0</v>
      </c>
      <c r="DXT22" s="35">
        <v>0</v>
      </c>
      <c r="DXU22" s="35">
        <v>0</v>
      </c>
      <c r="DXV22" s="35">
        <v>0</v>
      </c>
      <c r="DXW22" s="35">
        <v>0</v>
      </c>
      <c r="DXX22" s="35">
        <v>0</v>
      </c>
      <c r="DXY22" s="35">
        <v>0</v>
      </c>
      <c r="DXZ22" s="35">
        <v>0</v>
      </c>
      <c r="DYA22" s="35">
        <v>0</v>
      </c>
      <c r="DYB22" s="35">
        <v>0</v>
      </c>
      <c r="DYC22" s="35">
        <v>0</v>
      </c>
      <c r="DYD22" s="35">
        <v>0</v>
      </c>
      <c r="DYE22" s="35">
        <v>0</v>
      </c>
      <c r="DYF22" s="35">
        <v>0</v>
      </c>
      <c r="DYG22" s="35">
        <v>0</v>
      </c>
      <c r="DYH22" s="35">
        <v>0</v>
      </c>
      <c r="DYI22" s="35">
        <v>0</v>
      </c>
      <c r="DYJ22" s="35">
        <v>0</v>
      </c>
      <c r="DYK22" s="35">
        <v>0</v>
      </c>
      <c r="DYL22" s="35">
        <v>0</v>
      </c>
      <c r="DYM22" s="35">
        <v>0</v>
      </c>
      <c r="DYN22" s="35">
        <v>0</v>
      </c>
      <c r="DYO22" s="35">
        <v>0</v>
      </c>
      <c r="DYP22" s="35">
        <v>0</v>
      </c>
      <c r="DYQ22" s="35">
        <v>0</v>
      </c>
      <c r="DYR22" s="35">
        <v>0</v>
      </c>
      <c r="DYS22" s="35">
        <v>0</v>
      </c>
      <c r="DYT22" s="35">
        <v>0</v>
      </c>
      <c r="DYU22" s="35">
        <v>0</v>
      </c>
      <c r="DYV22" s="35">
        <v>0</v>
      </c>
      <c r="DYW22" s="35">
        <v>0</v>
      </c>
      <c r="DYX22" s="35">
        <v>0</v>
      </c>
      <c r="DYY22" s="35">
        <v>0</v>
      </c>
      <c r="DYZ22" s="35">
        <v>0</v>
      </c>
      <c r="DZA22" s="35">
        <v>0</v>
      </c>
      <c r="DZB22" s="35">
        <v>0</v>
      </c>
      <c r="DZC22" s="35">
        <v>0</v>
      </c>
      <c r="DZD22" s="35">
        <v>0</v>
      </c>
      <c r="DZE22" s="35">
        <v>0</v>
      </c>
      <c r="DZF22" s="35">
        <v>0</v>
      </c>
      <c r="DZG22" s="35">
        <v>0</v>
      </c>
      <c r="DZH22" s="35">
        <v>0</v>
      </c>
      <c r="DZI22" s="35">
        <v>0</v>
      </c>
      <c r="DZJ22" s="35">
        <v>0</v>
      </c>
      <c r="DZK22" s="35">
        <v>0</v>
      </c>
      <c r="DZL22" s="35">
        <v>0</v>
      </c>
      <c r="DZM22" s="35">
        <v>0</v>
      </c>
      <c r="DZN22" s="35">
        <v>0</v>
      </c>
      <c r="DZO22" s="35">
        <v>0</v>
      </c>
      <c r="DZP22" s="35">
        <v>0</v>
      </c>
      <c r="DZQ22" s="35">
        <v>0</v>
      </c>
      <c r="DZR22" s="35">
        <v>0</v>
      </c>
      <c r="DZS22" s="35">
        <v>0</v>
      </c>
      <c r="DZT22" s="35">
        <v>0</v>
      </c>
      <c r="DZU22" s="35">
        <v>0</v>
      </c>
      <c r="DZV22" s="35">
        <v>0</v>
      </c>
      <c r="DZW22" s="35">
        <v>0</v>
      </c>
      <c r="DZX22" s="35">
        <v>0</v>
      </c>
      <c r="DZY22" s="35">
        <v>0</v>
      </c>
      <c r="DZZ22" s="35">
        <v>0</v>
      </c>
      <c r="EAA22" s="35">
        <v>0</v>
      </c>
      <c r="EAB22" s="35">
        <v>0</v>
      </c>
      <c r="EAC22" s="35">
        <v>0</v>
      </c>
      <c r="EAD22" s="35">
        <v>0</v>
      </c>
      <c r="EAE22" s="35">
        <v>0</v>
      </c>
      <c r="EAF22" s="35">
        <v>0</v>
      </c>
      <c r="EAG22" s="35">
        <v>0</v>
      </c>
      <c r="EAH22" s="35">
        <v>0</v>
      </c>
      <c r="EAI22" s="35">
        <v>0</v>
      </c>
      <c r="EAJ22" s="35">
        <v>0</v>
      </c>
      <c r="EAK22" s="35">
        <v>0</v>
      </c>
      <c r="EAL22" s="35">
        <v>0</v>
      </c>
      <c r="EAM22" s="35">
        <v>0</v>
      </c>
      <c r="EAN22" s="35">
        <v>0</v>
      </c>
      <c r="EAO22" s="35">
        <v>0</v>
      </c>
      <c r="EAP22" s="35">
        <v>0</v>
      </c>
      <c r="EAQ22" s="35">
        <v>0</v>
      </c>
      <c r="EAR22" s="35">
        <v>0</v>
      </c>
      <c r="EAS22" s="35">
        <v>0</v>
      </c>
      <c r="EAT22" s="35">
        <v>0</v>
      </c>
      <c r="EAU22" s="35">
        <v>0</v>
      </c>
      <c r="EAV22" s="35">
        <v>0</v>
      </c>
      <c r="EAW22" s="35">
        <v>0</v>
      </c>
      <c r="EAX22" s="35">
        <v>0</v>
      </c>
      <c r="EAY22" s="35">
        <v>0</v>
      </c>
      <c r="EAZ22" s="35">
        <v>0</v>
      </c>
      <c r="EBA22" s="35">
        <v>0</v>
      </c>
      <c r="EBB22" s="35">
        <v>0</v>
      </c>
      <c r="EBC22" s="35">
        <v>0</v>
      </c>
      <c r="EBD22" s="35">
        <v>0</v>
      </c>
      <c r="EBE22" s="35">
        <v>0</v>
      </c>
      <c r="EBF22" s="35">
        <v>0</v>
      </c>
      <c r="EBG22" s="35">
        <v>0</v>
      </c>
      <c r="EBH22" s="35">
        <v>0</v>
      </c>
      <c r="EBI22" s="35">
        <v>0</v>
      </c>
      <c r="EBJ22" s="35">
        <v>0</v>
      </c>
      <c r="EBK22" s="35">
        <v>0</v>
      </c>
      <c r="EBL22" s="35">
        <v>0</v>
      </c>
      <c r="EBM22" s="35">
        <v>0</v>
      </c>
      <c r="EBN22" s="35">
        <v>0</v>
      </c>
      <c r="EBO22" s="35">
        <v>0</v>
      </c>
      <c r="EBP22" s="35">
        <v>0</v>
      </c>
      <c r="EBQ22" s="35">
        <v>0</v>
      </c>
      <c r="EBR22" s="35">
        <v>0</v>
      </c>
      <c r="EBS22" s="35">
        <v>0</v>
      </c>
      <c r="EBT22" s="35">
        <v>0</v>
      </c>
      <c r="EBU22" s="35">
        <v>0</v>
      </c>
      <c r="EBV22" s="35">
        <v>0</v>
      </c>
      <c r="EBW22" s="35">
        <v>0</v>
      </c>
      <c r="EBX22" s="35">
        <v>0</v>
      </c>
      <c r="EBY22" s="35">
        <v>0</v>
      </c>
      <c r="EBZ22" s="35">
        <v>0</v>
      </c>
      <c r="ECA22" s="35">
        <v>0</v>
      </c>
      <c r="ECB22" s="35">
        <v>0</v>
      </c>
      <c r="ECC22" s="35">
        <v>0</v>
      </c>
      <c r="ECD22" s="35">
        <v>0</v>
      </c>
      <c r="ECE22" s="35">
        <v>0</v>
      </c>
      <c r="ECF22" s="35">
        <v>0</v>
      </c>
      <c r="ECG22" s="35">
        <v>0</v>
      </c>
      <c r="ECH22" s="35">
        <v>0</v>
      </c>
      <c r="ECI22" s="35">
        <v>0</v>
      </c>
      <c r="ECJ22" s="35">
        <v>0</v>
      </c>
      <c r="ECK22" s="35">
        <v>0</v>
      </c>
      <c r="ECL22" s="35">
        <v>0</v>
      </c>
      <c r="ECM22" s="35">
        <v>0</v>
      </c>
      <c r="ECN22" s="35">
        <v>0</v>
      </c>
      <c r="ECO22" s="35">
        <v>0</v>
      </c>
      <c r="ECP22" s="35">
        <v>0</v>
      </c>
      <c r="ECQ22" s="35">
        <v>0</v>
      </c>
      <c r="ECR22" s="35">
        <v>0</v>
      </c>
      <c r="ECS22" s="35">
        <v>0</v>
      </c>
      <c r="ECT22" s="35">
        <v>0</v>
      </c>
      <c r="ECU22" s="35">
        <v>0</v>
      </c>
      <c r="ECV22" s="35">
        <v>0</v>
      </c>
      <c r="ECW22" s="35">
        <v>0</v>
      </c>
      <c r="ECX22" s="35">
        <v>0</v>
      </c>
      <c r="ECY22" s="35">
        <v>0</v>
      </c>
      <c r="ECZ22" s="35">
        <v>0</v>
      </c>
      <c r="EDA22" s="35">
        <v>0</v>
      </c>
      <c r="EDB22" s="35">
        <v>0</v>
      </c>
      <c r="EDC22" s="35">
        <v>0</v>
      </c>
      <c r="EDD22" s="35">
        <v>0</v>
      </c>
      <c r="EDE22" s="35">
        <v>0</v>
      </c>
      <c r="EDF22" s="35">
        <v>0</v>
      </c>
      <c r="EDG22" s="35">
        <v>0</v>
      </c>
      <c r="EDH22" s="35">
        <v>0</v>
      </c>
      <c r="EDI22" s="35">
        <v>0</v>
      </c>
      <c r="EDJ22" s="35">
        <v>0</v>
      </c>
      <c r="EDK22" s="35">
        <v>0</v>
      </c>
      <c r="EDL22" s="35">
        <v>0</v>
      </c>
      <c r="EDM22" s="35">
        <v>0</v>
      </c>
      <c r="EDN22" s="35">
        <v>0</v>
      </c>
      <c r="EDO22" s="35">
        <v>0</v>
      </c>
      <c r="EDP22" s="35">
        <v>0</v>
      </c>
      <c r="EDQ22" s="35">
        <v>0</v>
      </c>
      <c r="EDR22" s="35">
        <v>0</v>
      </c>
      <c r="EDS22" s="35">
        <v>0</v>
      </c>
      <c r="EDT22" s="35">
        <v>0</v>
      </c>
      <c r="EDU22" s="35">
        <v>0</v>
      </c>
      <c r="EDV22" s="35">
        <v>0</v>
      </c>
      <c r="EDW22" s="35">
        <v>0</v>
      </c>
      <c r="EDX22" s="35">
        <v>0</v>
      </c>
      <c r="EDY22" s="35">
        <v>0</v>
      </c>
      <c r="EDZ22" s="35">
        <v>0</v>
      </c>
      <c r="EEA22" s="35">
        <v>0</v>
      </c>
      <c r="EEB22" s="35">
        <v>0</v>
      </c>
      <c r="EEC22" s="35">
        <v>0</v>
      </c>
      <c r="EED22" s="35">
        <v>0</v>
      </c>
      <c r="EEE22" s="35">
        <v>0</v>
      </c>
      <c r="EEF22" s="35">
        <v>0</v>
      </c>
      <c r="EEG22" s="35">
        <v>0</v>
      </c>
      <c r="EEH22" s="35">
        <v>0</v>
      </c>
      <c r="EEI22" s="35">
        <v>0</v>
      </c>
      <c r="EEJ22" s="35">
        <v>0</v>
      </c>
      <c r="EEK22" s="35">
        <v>0</v>
      </c>
      <c r="EEL22" s="35">
        <v>0</v>
      </c>
      <c r="EEM22" s="35">
        <v>0</v>
      </c>
      <c r="EEN22" s="35">
        <v>0</v>
      </c>
      <c r="EEO22" s="35">
        <v>0</v>
      </c>
      <c r="EEP22" s="35">
        <v>0</v>
      </c>
      <c r="EEQ22" s="35">
        <v>0</v>
      </c>
      <c r="EER22" s="35">
        <v>0</v>
      </c>
      <c r="EES22" s="35">
        <v>0</v>
      </c>
      <c r="EET22" s="35">
        <v>0</v>
      </c>
      <c r="EEU22" s="35">
        <v>0</v>
      </c>
      <c r="EEV22" s="35">
        <v>0</v>
      </c>
      <c r="EEW22" s="35">
        <v>0</v>
      </c>
      <c r="EEX22" s="35">
        <v>0</v>
      </c>
      <c r="EEY22" s="35">
        <v>0</v>
      </c>
      <c r="EEZ22" s="35">
        <v>0</v>
      </c>
      <c r="EFA22" s="35">
        <v>0</v>
      </c>
      <c r="EFB22" s="35">
        <v>0</v>
      </c>
      <c r="EFC22" s="35">
        <v>0</v>
      </c>
      <c r="EFD22" s="35">
        <v>0</v>
      </c>
      <c r="EFE22" s="35">
        <v>0</v>
      </c>
      <c r="EFF22" s="35">
        <v>0</v>
      </c>
      <c r="EFG22" s="35">
        <v>0</v>
      </c>
      <c r="EFH22" s="35">
        <v>0</v>
      </c>
      <c r="EFI22" s="35">
        <v>0</v>
      </c>
      <c r="EFJ22" s="35">
        <v>0</v>
      </c>
      <c r="EFK22" s="35">
        <v>0</v>
      </c>
      <c r="EFL22" s="35">
        <v>0</v>
      </c>
      <c r="EFM22" s="35">
        <v>0</v>
      </c>
      <c r="EFN22" s="35">
        <v>0</v>
      </c>
      <c r="EFO22" s="35">
        <v>0</v>
      </c>
      <c r="EFP22" s="35">
        <v>0</v>
      </c>
      <c r="EFQ22" s="35">
        <v>0</v>
      </c>
      <c r="EFR22" s="35">
        <v>0</v>
      </c>
      <c r="EFS22" s="35">
        <v>0</v>
      </c>
      <c r="EFT22" s="35">
        <v>0</v>
      </c>
      <c r="EFU22" s="35">
        <v>0</v>
      </c>
      <c r="EFV22" s="35">
        <v>0</v>
      </c>
      <c r="EFW22" s="35">
        <v>0</v>
      </c>
      <c r="EFX22" s="35">
        <v>0</v>
      </c>
      <c r="EFY22" s="35">
        <v>0</v>
      </c>
      <c r="EFZ22" s="35">
        <v>0</v>
      </c>
      <c r="EGA22" s="35">
        <v>0</v>
      </c>
      <c r="EGB22" s="35">
        <v>0</v>
      </c>
      <c r="EGC22" s="35">
        <v>0</v>
      </c>
      <c r="EGD22" s="35">
        <v>0</v>
      </c>
      <c r="EGE22" s="35">
        <v>0</v>
      </c>
      <c r="EGF22" s="35">
        <v>0</v>
      </c>
      <c r="EGG22" s="35">
        <v>0</v>
      </c>
      <c r="EGH22" s="35">
        <v>0</v>
      </c>
      <c r="EGI22" s="35">
        <v>0</v>
      </c>
      <c r="EGJ22" s="35">
        <v>0</v>
      </c>
      <c r="EGK22" s="35">
        <v>0</v>
      </c>
      <c r="EGL22" s="35">
        <v>0</v>
      </c>
      <c r="EGM22" s="35">
        <v>0</v>
      </c>
      <c r="EGN22" s="35">
        <v>0</v>
      </c>
      <c r="EGO22" s="35">
        <v>0</v>
      </c>
      <c r="EGP22" s="35">
        <v>0</v>
      </c>
      <c r="EGQ22" s="35">
        <v>0</v>
      </c>
      <c r="EGR22" s="35">
        <v>0</v>
      </c>
      <c r="EGS22" s="35">
        <v>0</v>
      </c>
      <c r="EGT22" s="35">
        <v>0</v>
      </c>
      <c r="EGU22" s="35">
        <v>0</v>
      </c>
      <c r="EGV22" s="35">
        <v>0</v>
      </c>
      <c r="EGW22" s="35">
        <v>0</v>
      </c>
      <c r="EGX22" s="35">
        <v>0</v>
      </c>
      <c r="EGY22" s="35">
        <v>0</v>
      </c>
      <c r="EGZ22" s="35">
        <v>0</v>
      </c>
      <c r="EHA22" s="35">
        <v>0</v>
      </c>
      <c r="EHB22" s="35">
        <v>0</v>
      </c>
      <c r="EHC22" s="35">
        <v>0</v>
      </c>
      <c r="EHD22" s="35">
        <v>0</v>
      </c>
      <c r="EHE22" s="35">
        <v>0</v>
      </c>
      <c r="EHF22" s="35">
        <v>0</v>
      </c>
      <c r="EHG22" s="35">
        <v>0</v>
      </c>
      <c r="EHH22" s="35">
        <v>0</v>
      </c>
      <c r="EHI22" s="35">
        <v>0</v>
      </c>
      <c r="EHJ22" s="35">
        <v>0</v>
      </c>
      <c r="EHK22" s="35">
        <v>0</v>
      </c>
      <c r="EHL22" s="35">
        <v>0</v>
      </c>
      <c r="EHM22" s="35">
        <v>0</v>
      </c>
      <c r="EHN22" s="35">
        <v>0</v>
      </c>
      <c r="EHO22" s="35">
        <v>0</v>
      </c>
      <c r="EHP22" s="35">
        <v>0</v>
      </c>
      <c r="EHQ22" s="35">
        <v>0</v>
      </c>
      <c r="EHR22" s="35">
        <v>0</v>
      </c>
      <c r="EHS22" s="35">
        <v>0</v>
      </c>
      <c r="EHT22" s="35">
        <v>0</v>
      </c>
      <c r="EHU22" s="35">
        <v>0</v>
      </c>
      <c r="EHV22" s="35">
        <v>0</v>
      </c>
      <c r="EHW22" s="35">
        <v>0</v>
      </c>
      <c r="EHX22" s="35">
        <v>0</v>
      </c>
      <c r="EHY22" s="35">
        <v>0</v>
      </c>
      <c r="EHZ22" s="35">
        <v>0</v>
      </c>
      <c r="EIA22" s="35">
        <v>0</v>
      </c>
      <c r="EIB22" s="35">
        <v>0</v>
      </c>
      <c r="EIC22" s="35">
        <v>0</v>
      </c>
      <c r="EID22" s="35">
        <v>0</v>
      </c>
      <c r="EIE22" s="35">
        <v>0</v>
      </c>
      <c r="EIF22" s="35">
        <v>0</v>
      </c>
      <c r="EIG22" s="35">
        <v>0</v>
      </c>
      <c r="EIH22" s="35">
        <v>0</v>
      </c>
      <c r="EII22" s="35">
        <v>0</v>
      </c>
      <c r="EIJ22" s="35">
        <v>0</v>
      </c>
      <c r="EIK22" s="35">
        <v>0</v>
      </c>
      <c r="EIL22" s="35">
        <v>0</v>
      </c>
      <c r="EIM22" s="35">
        <v>0</v>
      </c>
      <c r="EIN22" s="35">
        <v>0</v>
      </c>
      <c r="EIO22" s="35">
        <v>0</v>
      </c>
      <c r="EIP22" s="35">
        <v>0</v>
      </c>
      <c r="EIQ22" s="35">
        <v>0</v>
      </c>
      <c r="EIR22" s="35">
        <v>0</v>
      </c>
      <c r="EIS22" s="35">
        <v>0</v>
      </c>
      <c r="EIT22" s="35">
        <v>0</v>
      </c>
      <c r="EIU22" s="35">
        <v>0</v>
      </c>
      <c r="EIV22" s="35">
        <v>0</v>
      </c>
      <c r="EIW22" s="35">
        <v>0</v>
      </c>
      <c r="EIX22" s="35">
        <v>0</v>
      </c>
      <c r="EIY22" s="35">
        <v>0</v>
      </c>
      <c r="EIZ22" s="35">
        <v>0</v>
      </c>
      <c r="EJA22" s="35">
        <v>0</v>
      </c>
      <c r="EJB22" s="35">
        <v>0</v>
      </c>
      <c r="EJC22" s="35">
        <v>0</v>
      </c>
      <c r="EJD22" s="35">
        <v>0</v>
      </c>
      <c r="EJE22" s="35">
        <v>0</v>
      </c>
      <c r="EJF22" s="35">
        <v>0</v>
      </c>
      <c r="EJG22" s="35">
        <v>0</v>
      </c>
      <c r="EJH22" s="35">
        <v>0</v>
      </c>
      <c r="EJI22" s="35">
        <v>0</v>
      </c>
      <c r="EJJ22" s="35">
        <v>0</v>
      </c>
      <c r="EJK22" s="35">
        <v>0</v>
      </c>
      <c r="EJL22" s="35">
        <v>0</v>
      </c>
      <c r="EJM22" s="35">
        <v>0</v>
      </c>
      <c r="EJN22" s="35">
        <v>0</v>
      </c>
      <c r="EJO22" s="35">
        <v>0</v>
      </c>
      <c r="EJP22" s="35">
        <v>0</v>
      </c>
      <c r="EJQ22" s="35">
        <v>0</v>
      </c>
      <c r="EJR22" s="35">
        <v>0</v>
      </c>
      <c r="EJS22" s="35">
        <v>0</v>
      </c>
      <c r="EJT22" s="35">
        <v>0</v>
      </c>
      <c r="EJU22" s="35">
        <v>0</v>
      </c>
      <c r="EJV22" s="35">
        <v>0</v>
      </c>
      <c r="EJW22" s="35">
        <v>0</v>
      </c>
      <c r="EJX22" s="35">
        <v>0</v>
      </c>
      <c r="EJY22" s="35">
        <v>0</v>
      </c>
      <c r="EJZ22" s="35">
        <v>0</v>
      </c>
      <c r="EKA22" s="35">
        <v>0</v>
      </c>
      <c r="EKB22" s="35">
        <v>0</v>
      </c>
      <c r="EKC22" s="35">
        <v>0</v>
      </c>
      <c r="EKD22" s="35">
        <v>0</v>
      </c>
      <c r="EKE22" s="35">
        <v>0</v>
      </c>
      <c r="EKF22" s="35">
        <v>0</v>
      </c>
      <c r="EKG22" s="35">
        <v>0</v>
      </c>
      <c r="EKH22" s="35">
        <v>0</v>
      </c>
      <c r="EKI22" s="35">
        <v>0</v>
      </c>
      <c r="EKJ22" s="35">
        <v>0</v>
      </c>
      <c r="EKK22" s="35">
        <v>0</v>
      </c>
      <c r="EKL22" s="35">
        <v>0</v>
      </c>
      <c r="EKM22" s="35">
        <v>0</v>
      </c>
      <c r="EKN22" s="35">
        <v>0</v>
      </c>
      <c r="EKO22" s="35">
        <v>0</v>
      </c>
      <c r="EKP22" s="35">
        <v>0</v>
      </c>
      <c r="EKQ22" s="35">
        <v>0</v>
      </c>
      <c r="EKR22" s="35">
        <v>0</v>
      </c>
      <c r="EKS22" s="35">
        <v>0</v>
      </c>
      <c r="EKT22" s="35">
        <v>0</v>
      </c>
      <c r="EKU22" s="35">
        <v>0</v>
      </c>
      <c r="EKV22" s="35">
        <v>0</v>
      </c>
      <c r="EKW22" s="35">
        <v>0</v>
      </c>
      <c r="EKX22" s="35">
        <v>0</v>
      </c>
      <c r="EKY22" s="35">
        <v>0</v>
      </c>
      <c r="EKZ22" s="35">
        <v>0</v>
      </c>
      <c r="ELA22" s="35">
        <v>0</v>
      </c>
      <c r="ELB22" s="35">
        <v>0</v>
      </c>
      <c r="ELC22" s="35">
        <v>0</v>
      </c>
      <c r="ELD22" s="35">
        <v>0</v>
      </c>
      <c r="ELE22" s="35">
        <v>0</v>
      </c>
      <c r="ELF22" s="35">
        <v>0</v>
      </c>
      <c r="ELG22" s="35">
        <v>0</v>
      </c>
      <c r="ELH22" s="35">
        <v>0</v>
      </c>
      <c r="ELI22" s="35">
        <v>0</v>
      </c>
      <c r="ELJ22" s="35">
        <v>0</v>
      </c>
      <c r="ELK22" s="35">
        <v>0</v>
      </c>
      <c r="ELL22" s="35">
        <v>0</v>
      </c>
      <c r="ELM22" s="35">
        <v>0</v>
      </c>
      <c r="ELN22" s="35">
        <v>0</v>
      </c>
      <c r="ELO22" s="35">
        <v>0</v>
      </c>
      <c r="ELP22" s="35">
        <v>0</v>
      </c>
      <c r="ELQ22" s="35">
        <v>0</v>
      </c>
      <c r="ELR22" s="35">
        <v>0</v>
      </c>
      <c r="ELS22" s="35">
        <v>0</v>
      </c>
      <c r="ELT22" s="35">
        <v>0</v>
      </c>
      <c r="ELU22" s="35">
        <v>0</v>
      </c>
      <c r="ELV22" s="35">
        <v>0</v>
      </c>
      <c r="ELW22" s="35">
        <v>0</v>
      </c>
      <c r="ELX22" s="35">
        <v>0</v>
      </c>
      <c r="ELY22" s="35">
        <v>0</v>
      </c>
      <c r="ELZ22" s="35">
        <v>0</v>
      </c>
      <c r="EMA22" s="35">
        <v>0</v>
      </c>
      <c r="EMB22" s="35">
        <v>0</v>
      </c>
      <c r="EMC22" s="35">
        <v>0</v>
      </c>
      <c r="EMD22" s="35">
        <v>0</v>
      </c>
      <c r="EME22" s="35">
        <v>0</v>
      </c>
      <c r="EMF22" s="35">
        <v>0</v>
      </c>
      <c r="EMG22" s="35">
        <v>0</v>
      </c>
      <c r="EMH22" s="35">
        <v>0</v>
      </c>
      <c r="EMI22" s="35">
        <v>0</v>
      </c>
      <c r="EMJ22" s="35">
        <v>0</v>
      </c>
      <c r="EMK22" s="35">
        <v>0</v>
      </c>
      <c r="EML22" s="35">
        <v>0</v>
      </c>
      <c r="EMM22" s="35">
        <v>0</v>
      </c>
      <c r="EMN22" s="35">
        <v>0</v>
      </c>
      <c r="EMO22" s="35">
        <v>0</v>
      </c>
      <c r="EMP22" s="35">
        <v>0</v>
      </c>
      <c r="EMQ22" s="35">
        <v>0</v>
      </c>
      <c r="EMR22" s="35">
        <v>0</v>
      </c>
      <c r="EMS22" s="35">
        <v>0</v>
      </c>
      <c r="EMT22" s="35">
        <v>0</v>
      </c>
      <c r="EMU22" s="35">
        <v>0</v>
      </c>
      <c r="EMV22" s="35">
        <v>0</v>
      </c>
      <c r="EMW22" s="35">
        <v>0</v>
      </c>
      <c r="EMX22" s="35">
        <v>0</v>
      </c>
      <c r="EMY22" s="35">
        <v>0</v>
      </c>
      <c r="EMZ22" s="35">
        <v>0</v>
      </c>
      <c r="ENA22" s="35">
        <v>0</v>
      </c>
      <c r="ENB22" s="35">
        <v>0</v>
      </c>
      <c r="ENC22" s="35">
        <v>0</v>
      </c>
      <c r="END22" s="35">
        <v>0</v>
      </c>
      <c r="ENE22" s="35">
        <v>0</v>
      </c>
      <c r="ENF22" s="35">
        <v>0</v>
      </c>
      <c r="ENG22" s="35">
        <v>0</v>
      </c>
      <c r="ENH22" s="35">
        <v>0</v>
      </c>
      <c r="ENI22" s="35">
        <v>0</v>
      </c>
      <c r="ENJ22" s="35">
        <v>0</v>
      </c>
      <c r="ENK22" s="35">
        <v>0</v>
      </c>
      <c r="ENL22" s="35">
        <v>0</v>
      </c>
      <c r="ENM22" s="35">
        <v>0</v>
      </c>
      <c r="ENN22" s="35">
        <v>0</v>
      </c>
      <c r="ENO22" s="35">
        <v>0</v>
      </c>
      <c r="ENP22" s="35">
        <v>0</v>
      </c>
      <c r="ENQ22" s="35">
        <v>0</v>
      </c>
      <c r="ENR22" s="35">
        <v>0</v>
      </c>
      <c r="ENS22" s="35">
        <v>0</v>
      </c>
      <c r="ENT22" s="35">
        <v>0</v>
      </c>
      <c r="ENU22" s="35">
        <v>0</v>
      </c>
      <c r="ENV22" s="35">
        <v>0</v>
      </c>
      <c r="ENW22" s="35">
        <v>0</v>
      </c>
      <c r="ENX22" s="35">
        <v>0</v>
      </c>
      <c r="ENY22" s="35">
        <v>0</v>
      </c>
      <c r="ENZ22" s="35">
        <v>0</v>
      </c>
      <c r="EOA22" s="35">
        <v>0</v>
      </c>
      <c r="EOB22" s="35">
        <v>0</v>
      </c>
      <c r="EOC22" s="35">
        <v>0</v>
      </c>
      <c r="EOD22" s="35">
        <v>0</v>
      </c>
      <c r="EOE22" s="35">
        <v>0</v>
      </c>
      <c r="EOF22" s="35">
        <v>0</v>
      </c>
      <c r="EOG22" s="35">
        <v>0</v>
      </c>
      <c r="EOH22" s="35">
        <v>0</v>
      </c>
      <c r="EOI22" s="35">
        <v>0</v>
      </c>
      <c r="EOJ22" s="35">
        <v>0</v>
      </c>
      <c r="EOK22" s="35">
        <v>0</v>
      </c>
      <c r="EOL22" s="35">
        <v>0</v>
      </c>
      <c r="EOM22" s="35">
        <v>0</v>
      </c>
      <c r="EON22" s="35">
        <v>0</v>
      </c>
      <c r="EOO22" s="35">
        <v>0</v>
      </c>
      <c r="EOP22" s="35">
        <v>0</v>
      </c>
      <c r="EOQ22" s="35">
        <v>0</v>
      </c>
      <c r="EOR22" s="35">
        <v>0</v>
      </c>
      <c r="EOS22" s="35">
        <v>0</v>
      </c>
      <c r="EOT22" s="35">
        <v>0</v>
      </c>
      <c r="EOU22" s="35">
        <v>0</v>
      </c>
      <c r="EOV22" s="35">
        <v>0</v>
      </c>
      <c r="EOW22" s="35">
        <v>0</v>
      </c>
      <c r="EOX22" s="35">
        <v>0</v>
      </c>
      <c r="EOY22" s="35">
        <v>0</v>
      </c>
      <c r="EOZ22" s="35">
        <v>0</v>
      </c>
      <c r="EPA22" s="35">
        <v>0</v>
      </c>
      <c r="EPB22" s="35">
        <v>0</v>
      </c>
      <c r="EPC22" s="35">
        <v>0</v>
      </c>
      <c r="EPD22" s="35">
        <v>0</v>
      </c>
      <c r="EPE22" s="35">
        <v>0</v>
      </c>
      <c r="EPF22" s="35">
        <v>0</v>
      </c>
      <c r="EPG22" s="35">
        <v>0</v>
      </c>
      <c r="EPH22" s="35">
        <v>0</v>
      </c>
      <c r="EPI22" s="35">
        <v>0</v>
      </c>
      <c r="EPJ22" s="35">
        <v>0</v>
      </c>
      <c r="EPK22" s="35">
        <v>0</v>
      </c>
      <c r="EPL22" s="35">
        <v>0</v>
      </c>
      <c r="EPM22" s="35">
        <v>0</v>
      </c>
      <c r="EPN22" s="35">
        <v>0</v>
      </c>
      <c r="EPO22" s="35">
        <v>0</v>
      </c>
      <c r="EPP22" s="35">
        <v>0</v>
      </c>
      <c r="EPQ22" s="35">
        <v>0</v>
      </c>
      <c r="EPR22" s="35">
        <v>0</v>
      </c>
      <c r="EPS22" s="35">
        <v>0</v>
      </c>
      <c r="EPT22" s="35">
        <v>0</v>
      </c>
      <c r="EPU22" s="35">
        <v>0</v>
      </c>
      <c r="EPV22" s="35">
        <v>0</v>
      </c>
      <c r="EPW22" s="35">
        <v>0</v>
      </c>
      <c r="EPX22" s="35">
        <v>0</v>
      </c>
      <c r="EPY22" s="35">
        <v>0</v>
      </c>
      <c r="EPZ22" s="35">
        <v>0</v>
      </c>
      <c r="EQA22" s="35">
        <v>0</v>
      </c>
      <c r="EQB22" s="35">
        <v>0</v>
      </c>
      <c r="EQC22" s="35">
        <v>0</v>
      </c>
      <c r="EQD22" s="35">
        <v>0</v>
      </c>
      <c r="EQE22" s="35">
        <v>0</v>
      </c>
      <c r="EQF22" s="35">
        <v>0</v>
      </c>
      <c r="EQG22" s="35">
        <v>0</v>
      </c>
      <c r="EQH22" s="35">
        <v>0</v>
      </c>
      <c r="EQI22" s="35">
        <v>0</v>
      </c>
      <c r="EQJ22" s="35">
        <v>0</v>
      </c>
      <c r="EQK22" s="35">
        <v>0</v>
      </c>
      <c r="EQL22" s="35">
        <v>0</v>
      </c>
      <c r="EQM22" s="35">
        <v>0</v>
      </c>
      <c r="EQN22" s="35">
        <v>0</v>
      </c>
      <c r="EQO22" s="35">
        <v>0</v>
      </c>
      <c r="EQP22" s="35">
        <v>0</v>
      </c>
      <c r="EQQ22" s="35">
        <v>0</v>
      </c>
      <c r="EQR22" s="35">
        <v>0</v>
      </c>
      <c r="EQS22" s="35">
        <v>0</v>
      </c>
      <c r="EQT22" s="35">
        <v>0</v>
      </c>
      <c r="EQU22" s="35">
        <v>0</v>
      </c>
      <c r="EQV22" s="35">
        <v>0</v>
      </c>
      <c r="EQW22" s="35">
        <v>0</v>
      </c>
      <c r="EQX22" s="35">
        <v>0</v>
      </c>
      <c r="EQY22" s="35">
        <v>0</v>
      </c>
      <c r="EQZ22" s="35">
        <v>0</v>
      </c>
      <c r="ERA22" s="35">
        <v>0</v>
      </c>
      <c r="ERB22" s="35">
        <v>0</v>
      </c>
      <c r="ERC22" s="35">
        <v>0</v>
      </c>
      <c r="ERD22" s="35">
        <v>0</v>
      </c>
      <c r="ERE22" s="35">
        <v>0</v>
      </c>
      <c r="ERF22" s="35">
        <v>0</v>
      </c>
      <c r="ERG22" s="35">
        <v>0</v>
      </c>
      <c r="ERH22" s="35">
        <v>0</v>
      </c>
      <c r="ERI22" s="35">
        <v>0</v>
      </c>
      <c r="ERJ22" s="35">
        <v>0</v>
      </c>
      <c r="ERK22" s="35">
        <v>0</v>
      </c>
      <c r="ERL22" s="35">
        <v>0</v>
      </c>
      <c r="ERM22" s="35">
        <v>0</v>
      </c>
      <c r="ERN22" s="35">
        <v>0</v>
      </c>
      <c r="ERO22" s="35">
        <v>0</v>
      </c>
      <c r="ERP22" s="35">
        <v>0</v>
      </c>
      <c r="ERQ22" s="35">
        <v>0</v>
      </c>
      <c r="ERR22" s="35">
        <v>0</v>
      </c>
      <c r="ERS22" s="35">
        <v>0</v>
      </c>
      <c r="ERT22" s="35">
        <v>0</v>
      </c>
      <c r="ERU22" s="35">
        <v>0</v>
      </c>
      <c r="ERV22" s="35">
        <v>0</v>
      </c>
      <c r="ERW22" s="35">
        <v>0</v>
      </c>
      <c r="ERX22" s="35">
        <v>0</v>
      </c>
      <c r="ERY22" s="35">
        <v>0</v>
      </c>
      <c r="ERZ22" s="35">
        <v>0</v>
      </c>
      <c r="ESA22" s="35">
        <v>0</v>
      </c>
      <c r="ESB22" s="35">
        <v>0</v>
      </c>
      <c r="ESC22" s="35">
        <v>0</v>
      </c>
      <c r="ESD22" s="35">
        <v>0</v>
      </c>
      <c r="ESE22" s="35">
        <v>0</v>
      </c>
      <c r="ESF22" s="35">
        <v>0</v>
      </c>
      <c r="ESG22" s="35">
        <v>0</v>
      </c>
      <c r="ESH22" s="35">
        <v>0</v>
      </c>
      <c r="ESI22" s="35">
        <v>0</v>
      </c>
      <c r="ESJ22" s="35">
        <v>0</v>
      </c>
      <c r="ESK22" s="35">
        <v>0</v>
      </c>
      <c r="ESL22" s="35">
        <v>0</v>
      </c>
      <c r="ESM22" s="35">
        <v>0</v>
      </c>
      <c r="ESN22" s="35">
        <v>0</v>
      </c>
      <c r="ESO22" s="35">
        <v>0</v>
      </c>
      <c r="ESP22" s="35">
        <v>0</v>
      </c>
      <c r="ESQ22" s="35">
        <v>0</v>
      </c>
      <c r="ESR22" s="35">
        <v>0</v>
      </c>
      <c r="ESS22" s="35">
        <v>0</v>
      </c>
      <c r="EST22" s="35">
        <v>0</v>
      </c>
      <c r="ESU22" s="35">
        <v>0</v>
      </c>
      <c r="ESV22" s="35">
        <v>0</v>
      </c>
      <c r="ESW22" s="35">
        <v>0</v>
      </c>
      <c r="ESX22" s="35">
        <v>0</v>
      </c>
      <c r="ESY22" s="35">
        <v>0</v>
      </c>
      <c r="ESZ22" s="35">
        <v>0</v>
      </c>
      <c r="ETA22" s="35">
        <v>0</v>
      </c>
      <c r="ETB22" s="35">
        <v>0</v>
      </c>
      <c r="ETC22" s="35">
        <v>0</v>
      </c>
      <c r="ETD22" s="35">
        <v>0</v>
      </c>
      <c r="ETE22" s="35">
        <v>0</v>
      </c>
      <c r="ETF22" s="35">
        <v>0</v>
      </c>
      <c r="ETG22" s="35">
        <v>0</v>
      </c>
      <c r="ETH22" s="35">
        <v>0</v>
      </c>
      <c r="ETI22" s="35">
        <v>0</v>
      </c>
      <c r="ETJ22" s="35">
        <v>0</v>
      </c>
      <c r="ETK22" s="35">
        <v>0</v>
      </c>
      <c r="ETL22" s="35">
        <v>0</v>
      </c>
      <c r="ETM22" s="35">
        <v>0</v>
      </c>
      <c r="ETN22" s="35">
        <v>0</v>
      </c>
      <c r="ETO22" s="35">
        <v>0</v>
      </c>
      <c r="ETP22" s="35">
        <v>0</v>
      </c>
      <c r="ETQ22" s="35">
        <v>0</v>
      </c>
      <c r="ETR22" s="35">
        <v>0</v>
      </c>
      <c r="ETS22" s="35">
        <v>0</v>
      </c>
      <c r="ETT22" s="35">
        <v>0</v>
      </c>
      <c r="ETU22" s="35">
        <v>0</v>
      </c>
      <c r="ETV22" s="35">
        <v>0</v>
      </c>
      <c r="ETW22" s="35">
        <v>0</v>
      </c>
      <c r="ETX22" s="35">
        <v>0</v>
      </c>
      <c r="ETY22" s="35">
        <v>0</v>
      </c>
      <c r="ETZ22" s="35">
        <v>0</v>
      </c>
      <c r="EUA22" s="35">
        <v>0</v>
      </c>
      <c r="EUB22" s="35">
        <v>0</v>
      </c>
      <c r="EUC22" s="35">
        <v>0</v>
      </c>
      <c r="EUD22" s="35">
        <v>0</v>
      </c>
      <c r="EUE22" s="35">
        <v>0</v>
      </c>
      <c r="EUF22" s="35">
        <v>0</v>
      </c>
      <c r="EUG22" s="35">
        <v>0</v>
      </c>
      <c r="EUH22" s="35">
        <v>0</v>
      </c>
      <c r="EUI22" s="35">
        <v>0</v>
      </c>
      <c r="EUJ22" s="35">
        <v>0</v>
      </c>
      <c r="EUK22" s="35">
        <v>0</v>
      </c>
      <c r="EUL22" s="35">
        <v>0</v>
      </c>
      <c r="EUM22" s="35">
        <v>0</v>
      </c>
      <c r="EUN22" s="35">
        <v>0</v>
      </c>
      <c r="EUO22" s="35">
        <v>0</v>
      </c>
      <c r="EUP22" s="35">
        <v>0</v>
      </c>
      <c r="EUQ22" s="35">
        <v>0</v>
      </c>
      <c r="EUR22" s="35">
        <v>0</v>
      </c>
      <c r="EUS22" s="35">
        <v>0</v>
      </c>
      <c r="EUT22" s="35">
        <v>0</v>
      </c>
      <c r="EUU22" s="35">
        <v>0</v>
      </c>
      <c r="EUV22" s="35">
        <v>0</v>
      </c>
      <c r="EUW22" s="35">
        <v>0</v>
      </c>
      <c r="EUX22" s="35">
        <v>0</v>
      </c>
      <c r="EUY22" s="35">
        <v>0</v>
      </c>
      <c r="EUZ22" s="35">
        <v>0</v>
      </c>
      <c r="EVA22" s="35">
        <v>0</v>
      </c>
      <c r="EVB22" s="35">
        <v>0</v>
      </c>
      <c r="EVC22" s="35">
        <v>0</v>
      </c>
      <c r="EVD22" s="35">
        <v>0</v>
      </c>
      <c r="EVE22" s="35">
        <v>0</v>
      </c>
      <c r="EVF22" s="35">
        <v>0</v>
      </c>
      <c r="EVG22" s="35">
        <v>0</v>
      </c>
      <c r="EVH22" s="35">
        <v>0</v>
      </c>
      <c r="EVI22" s="35">
        <v>0</v>
      </c>
      <c r="EVJ22" s="35">
        <v>0</v>
      </c>
      <c r="EVK22" s="35">
        <v>0</v>
      </c>
      <c r="EVL22" s="35">
        <v>0</v>
      </c>
      <c r="EVM22" s="35">
        <v>0</v>
      </c>
      <c r="EVN22" s="35">
        <v>0</v>
      </c>
      <c r="EVO22" s="35">
        <v>0</v>
      </c>
      <c r="EVP22" s="35">
        <v>0</v>
      </c>
      <c r="EVQ22" s="35">
        <v>0</v>
      </c>
      <c r="EVR22" s="35">
        <v>0</v>
      </c>
      <c r="EVS22" s="35">
        <v>0</v>
      </c>
      <c r="EVT22" s="35">
        <v>0</v>
      </c>
      <c r="EVU22" s="35">
        <v>0</v>
      </c>
      <c r="EVV22" s="35">
        <v>0</v>
      </c>
      <c r="EVW22" s="35">
        <v>0</v>
      </c>
      <c r="EVX22" s="35">
        <v>0</v>
      </c>
      <c r="EVY22" s="35">
        <v>0</v>
      </c>
      <c r="EVZ22" s="35">
        <v>0</v>
      </c>
      <c r="EWA22" s="35">
        <v>0</v>
      </c>
      <c r="EWB22" s="35">
        <v>0</v>
      </c>
      <c r="EWC22" s="35">
        <v>0</v>
      </c>
      <c r="EWD22" s="35">
        <v>0</v>
      </c>
      <c r="EWE22" s="35">
        <v>0</v>
      </c>
      <c r="EWF22" s="35">
        <v>0</v>
      </c>
      <c r="EWG22" s="35">
        <v>0</v>
      </c>
      <c r="EWH22" s="35">
        <v>0</v>
      </c>
      <c r="EWI22" s="35">
        <v>0</v>
      </c>
      <c r="EWJ22" s="35">
        <v>0</v>
      </c>
      <c r="EWK22" s="35">
        <v>0</v>
      </c>
      <c r="EWL22" s="35">
        <v>0</v>
      </c>
      <c r="EWM22" s="35">
        <v>0</v>
      </c>
      <c r="EWN22" s="35">
        <v>0</v>
      </c>
      <c r="EWO22" s="35">
        <v>0</v>
      </c>
      <c r="EWP22" s="35">
        <v>0</v>
      </c>
      <c r="EWQ22" s="35">
        <v>0</v>
      </c>
      <c r="EWR22" s="35">
        <v>0</v>
      </c>
      <c r="EWS22" s="35">
        <v>0</v>
      </c>
      <c r="EWT22" s="35">
        <v>0</v>
      </c>
      <c r="EWU22" s="35">
        <v>0</v>
      </c>
      <c r="EWV22" s="35">
        <v>0</v>
      </c>
      <c r="EWW22" s="35">
        <v>0</v>
      </c>
      <c r="EWX22" s="35">
        <v>0</v>
      </c>
      <c r="EWY22" s="35">
        <v>0</v>
      </c>
      <c r="EWZ22" s="35">
        <v>0</v>
      </c>
      <c r="EXA22" s="35">
        <v>0</v>
      </c>
      <c r="EXB22" s="35">
        <v>0</v>
      </c>
      <c r="EXC22" s="35">
        <v>0</v>
      </c>
      <c r="EXD22" s="35">
        <v>0</v>
      </c>
      <c r="EXE22" s="35">
        <v>0</v>
      </c>
      <c r="EXF22" s="35">
        <v>0</v>
      </c>
      <c r="EXG22" s="35">
        <v>0</v>
      </c>
      <c r="EXH22" s="35">
        <v>0</v>
      </c>
      <c r="EXI22" s="35">
        <v>0</v>
      </c>
      <c r="EXJ22" s="35">
        <v>0</v>
      </c>
      <c r="EXK22" s="35">
        <v>0</v>
      </c>
      <c r="EXL22" s="35">
        <v>0</v>
      </c>
      <c r="EXM22" s="35">
        <v>0</v>
      </c>
      <c r="EXN22" s="35">
        <v>0</v>
      </c>
      <c r="EXO22" s="35">
        <v>0</v>
      </c>
      <c r="EXP22" s="35">
        <v>0</v>
      </c>
      <c r="EXQ22" s="35">
        <v>0</v>
      </c>
      <c r="EXR22" s="35">
        <v>0</v>
      </c>
      <c r="EXS22" s="35">
        <v>0</v>
      </c>
      <c r="EXT22" s="35">
        <v>0</v>
      </c>
      <c r="EXU22" s="35">
        <v>0</v>
      </c>
      <c r="EXV22" s="35">
        <v>0</v>
      </c>
      <c r="EXW22" s="35">
        <v>0</v>
      </c>
      <c r="EXX22" s="35">
        <v>0</v>
      </c>
      <c r="EXY22" s="35">
        <v>0</v>
      </c>
      <c r="EXZ22" s="35">
        <v>0</v>
      </c>
      <c r="EYA22" s="35">
        <v>0</v>
      </c>
      <c r="EYB22" s="35">
        <v>0</v>
      </c>
      <c r="EYC22" s="35">
        <v>0</v>
      </c>
      <c r="EYD22" s="35">
        <v>0</v>
      </c>
      <c r="EYE22" s="35">
        <v>0</v>
      </c>
      <c r="EYF22" s="35">
        <v>0</v>
      </c>
      <c r="EYG22" s="35">
        <v>0</v>
      </c>
      <c r="EYH22" s="35">
        <v>0</v>
      </c>
      <c r="EYI22" s="35">
        <v>0</v>
      </c>
      <c r="EYJ22" s="35">
        <v>0</v>
      </c>
      <c r="EYK22" s="35">
        <v>0</v>
      </c>
      <c r="EYL22" s="35">
        <v>0</v>
      </c>
      <c r="EYM22" s="35">
        <v>0</v>
      </c>
      <c r="EYN22" s="35">
        <v>0</v>
      </c>
      <c r="EYO22" s="35">
        <v>0</v>
      </c>
      <c r="EYP22" s="35">
        <v>0</v>
      </c>
      <c r="EYQ22" s="35">
        <v>0</v>
      </c>
      <c r="EYR22" s="35">
        <v>0</v>
      </c>
      <c r="EYS22" s="35">
        <v>0</v>
      </c>
      <c r="EYT22" s="35">
        <v>0</v>
      </c>
      <c r="EYU22" s="35">
        <v>0</v>
      </c>
      <c r="EYV22" s="35">
        <v>0</v>
      </c>
      <c r="EYW22" s="35">
        <v>0</v>
      </c>
      <c r="EYX22" s="35">
        <v>0</v>
      </c>
      <c r="EYY22" s="35">
        <v>0</v>
      </c>
      <c r="EYZ22" s="35">
        <v>0</v>
      </c>
      <c r="EZA22" s="35">
        <v>0</v>
      </c>
      <c r="EZB22" s="35">
        <v>0</v>
      </c>
      <c r="EZC22" s="35">
        <v>0</v>
      </c>
      <c r="EZD22" s="35">
        <v>0</v>
      </c>
      <c r="EZE22" s="35">
        <v>0</v>
      </c>
      <c r="EZF22" s="35">
        <v>0</v>
      </c>
      <c r="EZG22" s="35">
        <v>0</v>
      </c>
      <c r="EZH22" s="35">
        <v>0</v>
      </c>
      <c r="EZI22" s="35">
        <v>0</v>
      </c>
      <c r="EZJ22" s="35">
        <v>0</v>
      </c>
      <c r="EZK22" s="35">
        <v>0</v>
      </c>
      <c r="EZL22" s="35">
        <v>0</v>
      </c>
      <c r="EZM22" s="35">
        <v>0</v>
      </c>
      <c r="EZN22" s="35">
        <v>0</v>
      </c>
      <c r="EZO22" s="35">
        <v>0</v>
      </c>
      <c r="EZP22" s="35">
        <v>0</v>
      </c>
      <c r="EZQ22" s="35">
        <v>0</v>
      </c>
      <c r="EZR22" s="35">
        <v>0</v>
      </c>
      <c r="EZS22" s="35">
        <v>0</v>
      </c>
      <c r="EZT22" s="35">
        <v>0</v>
      </c>
      <c r="EZU22" s="35">
        <v>0</v>
      </c>
      <c r="EZV22" s="35">
        <v>0</v>
      </c>
      <c r="EZW22" s="35">
        <v>0</v>
      </c>
      <c r="EZX22" s="35">
        <v>0</v>
      </c>
      <c r="EZY22" s="35">
        <v>0</v>
      </c>
      <c r="EZZ22" s="35">
        <v>0</v>
      </c>
      <c r="FAA22" s="35">
        <v>0</v>
      </c>
      <c r="FAB22" s="35">
        <v>0</v>
      </c>
      <c r="FAC22" s="35">
        <v>0</v>
      </c>
      <c r="FAD22" s="35">
        <v>0</v>
      </c>
      <c r="FAE22" s="35">
        <v>0</v>
      </c>
      <c r="FAF22" s="35">
        <v>0</v>
      </c>
      <c r="FAG22" s="35">
        <v>0</v>
      </c>
      <c r="FAH22" s="35">
        <v>0</v>
      </c>
      <c r="FAI22" s="35">
        <v>0</v>
      </c>
      <c r="FAJ22" s="35">
        <v>0</v>
      </c>
      <c r="FAK22" s="35">
        <v>0</v>
      </c>
      <c r="FAL22" s="35">
        <v>0</v>
      </c>
      <c r="FAM22" s="35">
        <v>0</v>
      </c>
      <c r="FAN22" s="35">
        <v>0</v>
      </c>
      <c r="FAO22" s="35">
        <v>0</v>
      </c>
      <c r="FAP22" s="35">
        <v>0</v>
      </c>
      <c r="FAQ22" s="35">
        <v>0</v>
      </c>
      <c r="FAR22" s="35">
        <v>0</v>
      </c>
      <c r="FAS22" s="35">
        <v>0</v>
      </c>
      <c r="FAT22" s="35">
        <v>0</v>
      </c>
      <c r="FAU22" s="35">
        <v>0</v>
      </c>
      <c r="FAV22" s="35">
        <v>0</v>
      </c>
      <c r="FAW22" s="35">
        <v>0</v>
      </c>
      <c r="FAX22" s="35">
        <v>0</v>
      </c>
      <c r="FAY22" s="35">
        <v>0</v>
      </c>
      <c r="FAZ22" s="35">
        <v>0</v>
      </c>
      <c r="FBA22" s="35">
        <v>0</v>
      </c>
      <c r="FBB22" s="35">
        <v>0</v>
      </c>
      <c r="FBC22" s="35">
        <v>0</v>
      </c>
      <c r="FBD22" s="35">
        <v>0</v>
      </c>
      <c r="FBE22" s="35">
        <v>0</v>
      </c>
      <c r="FBF22" s="35">
        <v>0</v>
      </c>
      <c r="FBG22" s="35">
        <v>0</v>
      </c>
      <c r="FBH22" s="35">
        <v>0</v>
      </c>
      <c r="FBI22" s="35">
        <v>0</v>
      </c>
      <c r="FBJ22" s="35">
        <v>0</v>
      </c>
      <c r="FBK22" s="35">
        <v>0</v>
      </c>
      <c r="FBL22" s="35">
        <v>0</v>
      </c>
      <c r="FBM22" s="35">
        <v>0</v>
      </c>
      <c r="FBN22" s="35">
        <v>0</v>
      </c>
      <c r="FBO22" s="35">
        <v>0</v>
      </c>
      <c r="FBP22" s="35">
        <v>0</v>
      </c>
      <c r="FBQ22" s="35">
        <v>0</v>
      </c>
      <c r="FBR22" s="35">
        <v>0</v>
      </c>
      <c r="FBS22" s="35">
        <v>0</v>
      </c>
      <c r="FBT22" s="35">
        <v>0</v>
      </c>
      <c r="FBU22" s="35">
        <v>0</v>
      </c>
      <c r="FBV22" s="35">
        <v>0</v>
      </c>
      <c r="FBW22" s="35">
        <v>0</v>
      </c>
      <c r="FBX22" s="35">
        <v>0</v>
      </c>
      <c r="FBY22" s="35">
        <v>0</v>
      </c>
      <c r="FBZ22" s="35">
        <v>0</v>
      </c>
      <c r="FCA22" s="35">
        <v>0</v>
      </c>
      <c r="FCB22" s="35">
        <v>0</v>
      </c>
      <c r="FCC22" s="35">
        <v>0</v>
      </c>
      <c r="FCD22" s="35">
        <v>0</v>
      </c>
      <c r="FCE22" s="35">
        <v>0</v>
      </c>
      <c r="FCF22" s="35">
        <v>0</v>
      </c>
      <c r="FCG22" s="35">
        <v>0</v>
      </c>
      <c r="FCH22" s="35">
        <v>0</v>
      </c>
      <c r="FCI22" s="35">
        <v>0</v>
      </c>
      <c r="FCJ22" s="35">
        <v>0</v>
      </c>
      <c r="FCK22" s="35">
        <v>0</v>
      </c>
      <c r="FCL22" s="35">
        <v>0</v>
      </c>
      <c r="FCM22" s="35">
        <v>0</v>
      </c>
      <c r="FCN22" s="35">
        <v>0</v>
      </c>
      <c r="FCO22" s="35">
        <v>0</v>
      </c>
      <c r="FCP22" s="35">
        <v>0</v>
      </c>
      <c r="FCQ22" s="35">
        <v>0</v>
      </c>
      <c r="FCR22" s="35">
        <v>0</v>
      </c>
      <c r="FCS22" s="35">
        <v>0</v>
      </c>
      <c r="FCT22" s="35">
        <v>0</v>
      </c>
      <c r="FCU22" s="35">
        <v>0</v>
      </c>
      <c r="FCV22" s="35">
        <v>0</v>
      </c>
      <c r="FCW22" s="35">
        <v>0</v>
      </c>
      <c r="FCX22" s="35">
        <v>0</v>
      </c>
      <c r="FCY22" s="35">
        <v>0</v>
      </c>
      <c r="FCZ22" s="35">
        <v>0</v>
      </c>
      <c r="FDA22" s="35">
        <v>0</v>
      </c>
      <c r="FDB22" s="35">
        <v>0</v>
      </c>
      <c r="FDC22" s="35">
        <v>0</v>
      </c>
      <c r="FDD22" s="35">
        <v>0</v>
      </c>
      <c r="FDE22" s="35">
        <v>0</v>
      </c>
      <c r="FDF22" s="35">
        <v>0</v>
      </c>
      <c r="FDG22" s="35">
        <v>0</v>
      </c>
      <c r="FDH22" s="35">
        <v>0</v>
      </c>
      <c r="FDI22" s="35">
        <v>0</v>
      </c>
      <c r="FDJ22" s="35">
        <v>0</v>
      </c>
      <c r="FDK22" s="35">
        <v>0</v>
      </c>
      <c r="FDL22" s="35">
        <v>0</v>
      </c>
      <c r="FDM22" s="35">
        <v>0</v>
      </c>
      <c r="FDN22" s="35">
        <v>0</v>
      </c>
      <c r="FDO22" s="35">
        <v>0</v>
      </c>
      <c r="FDP22" s="35">
        <v>0</v>
      </c>
      <c r="FDQ22" s="35">
        <v>0</v>
      </c>
      <c r="FDR22" s="35">
        <v>0</v>
      </c>
      <c r="FDS22" s="35">
        <v>0</v>
      </c>
      <c r="FDT22" s="35">
        <v>0</v>
      </c>
      <c r="FDU22" s="35">
        <v>0</v>
      </c>
      <c r="FDV22" s="35">
        <v>0</v>
      </c>
      <c r="FDW22" s="35">
        <v>0</v>
      </c>
      <c r="FDX22" s="35">
        <v>0</v>
      </c>
      <c r="FDY22" s="35">
        <v>0</v>
      </c>
      <c r="FDZ22" s="35">
        <v>0</v>
      </c>
      <c r="FEA22" s="35">
        <v>0</v>
      </c>
      <c r="FEB22" s="35">
        <v>0</v>
      </c>
      <c r="FEC22" s="35">
        <v>0</v>
      </c>
      <c r="FED22" s="35">
        <v>0</v>
      </c>
      <c r="FEE22" s="35">
        <v>0</v>
      </c>
      <c r="FEF22" s="35">
        <v>0</v>
      </c>
      <c r="FEG22" s="35">
        <v>0</v>
      </c>
      <c r="FEH22" s="35">
        <v>0</v>
      </c>
      <c r="FEI22" s="35">
        <v>0</v>
      </c>
      <c r="FEJ22" s="35">
        <v>0</v>
      </c>
      <c r="FEK22" s="35">
        <v>0</v>
      </c>
      <c r="FEL22" s="35">
        <v>0</v>
      </c>
      <c r="FEM22" s="35">
        <v>0</v>
      </c>
      <c r="FEN22" s="35">
        <v>0</v>
      </c>
      <c r="FEO22" s="35">
        <v>0</v>
      </c>
      <c r="FEP22" s="35">
        <v>0</v>
      </c>
      <c r="FEQ22" s="35">
        <v>0</v>
      </c>
      <c r="FER22" s="35">
        <v>0</v>
      </c>
      <c r="FES22" s="35">
        <v>0</v>
      </c>
      <c r="FET22" s="35">
        <v>0</v>
      </c>
      <c r="FEU22" s="35">
        <v>0</v>
      </c>
      <c r="FEV22" s="35">
        <v>0</v>
      </c>
      <c r="FEW22" s="35">
        <v>0</v>
      </c>
      <c r="FEX22" s="35">
        <v>0</v>
      </c>
      <c r="FEY22" s="35">
        <v>0</v>
      </c>
      <c r="FEZ22" s="35">
        <v>0</v>
      </c>
      <c r="FFA22" s="35">
        <v>0</v>
      </c>
      <c r="FFB22" s="35">
        <v>0</v>
      </c>
      <c r="FFC22" s="35">
        <v>0</v>
      </c>
      <c r="FFD22" s="35">
        <v>0</v>
      </c>
      <c r="FFE22" s="35">
        <v>0</v>
      </c>
      <c r="FFF22" s="35">
        <v>0</v>
      </c>
      <c r="FFG22" s="35">
        <v>0</v>
      </c>
      <c r="FFH22" s="35">
        <v>0</v>
      </c>
      <c r="FFI22" s="35">
        <v>0</v>
      </c>
      <c r="FFJ22" s="35">
        <v>0</v>
      </c>
      <c r="FFK22" s="35">
        <v>0</v>
      </c>
      <c r="FFL22" s="35">
        <v>0</v>
      </c>
      <c r="FFM22" s="35">
        <v>0</v>
      </c>
      <c r="FFN22" s="35">
        <v>0</v>
      </c>
      <c r="FFO22" s="35">
        <v>0</v>
      </c>
      <c r="FFP22" s="35">
        <v>0</v>
      </c>
      <c r="FFQ22" s="35">
        <v>0</v>
      </c>
      <c r="FFR22" s="35">
        <v>0</v>
      </c>
      <c r="FFS22" s="35">
        <v>0</v>
      </c>
      <c r="FFT22" s="35">
        <v>0</v>
      </c>
      <c r="FFU22" s="35">
        <v>0</v>
      </c>
      <c r="FFV22" s="35">
        <v>0</v>
      </c>
      <c r="FFW22" s="35">
        <v>0</v>
      </c>
      <c r="FFX22" s="35">
        <v>0</v>
      </c>
      <c r="FFY22" s="35">
        <v>0</v>
      </c>
      <c r="FFZ22" s="35">
        <v>0</v>
      </c>
      <c r="FGA22" s="35">
        <v>0</v>
      </c>
      <c r="FGB22" s="35">
        <v>0</v>
      </c>
      <c r="FGC22" s="35">
        <v>0</v>
      </c>
      <c r="FGD22" s="35">
        <v>0</v>
      </c>
      <c r="FGE22" s="35">
        <v>0</v>
      </c>
      <c r="FGF22" s="35">
        <v>0</v>
      </c>
      <c r="FGG22" s="35">
        <v>0</v>
      </c>
      <c r="FGH22" s="35">
        <v>0</v>
      </c>
      <c r="FGI22" s="35">
        <v>0</v>
      </c>
      <c r="FGJ22" s="35">
        <v>0</v>
      </c>
      <c r="FGK22" s="35">
        <v>0</v>
      </c>
      <c r="FGL22" s="35">
        <v>0</v>
      </c>
      <c r="FGM22" s="35">
        <v>0</v>
      </c>
      <c r="FGN22" s="35">
        <v>0</v>
      </c>
      <c r="FGO22" s="35">
        <v>0</v>
      </c>
      <c r="FGP22" s="35">
        <v>0</v>
      </c>
      <c r="FGQ22" s="35">
        <v>0</v>
      </c>
      <c r="FGR22" s="35">
        <v>0</v>
      </c>
      <c r="FGS22" s="35">
        <v>0</v>
      </c>
      <c r="FGT22" s="35">
        <v>0</v>
      </c>
      <c r="FGU22" s="35">
        <v>0</v>
      </c>
      <c r="FGV22" s="35">
        <v>0</v>
      </c>
      <c r="FGW22" s="35">
        <v>0</v>
      </c>
      <c r="FGX22" s="35">
        <v>0</v>
      </c>
      <c r="FGY22" s="35">
        <v>0</v>
      </c>
      <c r="FGZ22" s="35">
        <v>0</v>
      </c>
      <c r="FHA22" s="35">
        <v>0</v>
      </c>
      <c r="FHB22" s="35">
        <v>0</v>
      </c>
      <c r="FHC22" s="35">
        <v>0</v>
      </c>
      <c r="FHD22" s="35">
        <v>0</v>
      </c>
      <c r="FHE22" s="35">
        <v>0</v>
      </c>
      <c r="FHF22" s="35">
        <v>0</v>
      </c>
      <c r="FHG22" s="35">
        <v>0</v>
      </c>
      <c r="FHH22" s="35">
        <v>0</v>
      </c>
      <c r="FHI22" s="35">
        <v>0</v>
      </c>
      <c r="FHJ22" s="35">
        <v>0</v>
      </c>
      <c r="FHK22" s="35">
        <v>0</v>
      </c>
      <c r="FHL22" s="35">
        <v>0</v>
      </c>
      <c r="FHM22" s="35">
        <v>0</v>
      </c>
      <c r="FHN22" s="35">
        <v>0</v>
      </c>
      <c r="FHO22" s="35">
        <v>0</v>
      </c>
      <c r="FHP22" s="35">
        <v>0</v>
      </c>
      <c r="FHQ22" s="35">
        <v>0</v>
      </c>
      <c r="FHR22" s="35">
        <v>0</v>
      </c>
      <c r="FHS22" s="35">
        <v>0</v>
      </c>
      <c r="FHT22" s="35">
        <v>0</v>
      </c>
      <c r="FHU22" s="35">
        <v>0</v>
      </c>
      <c r="FHV22" s="35">
        <v>0</v>
      </c>
      <c r="FHW22" s="35">
        <v>0</v>
      </c>
      <c r="FHX22" s="35">
        <v>0</v>
      </c>
      <c r="FHY22" s="35">
        <v>0</v>
      </c>
      <c r="FHZ22" s="35">
        <v>0</v>
      </c>
      <c r="FIA22" s="35">
        <v>0</v>
      </c>
      <c r="FIB22" s="35">
        <v>0</v>
      </c>
      <c r="FIC22" s="35">
        <v>0</v>
      </c>
      <c r="FID22" s="35">
        <v>0</v>
      </c>
      <c r="FIE22" s="35">
        <v>0</v>
      </c>
      <c r="FIF22" s="35">
        <v>0</v>
      </c>
      <c r="FIG22" s="35">
        <v>0</v>
      </c>
      <c r="FIH22" s="35">
        <v>0</v>
      </c>
      <c r="FII22" s="35">
        <v>0</v>
      </c>
      <c r="FIJ22" s="35">
        <v>0</v>
      </c>
      <c r="FIK22" s="35">
        <v>0</v>
      </c>
      <c r="FIL22" s="35">
        <v>0</v>
      </c>
      <c r="FIM22" s="35">
        <v>0</v>
      </c>
      <c r="FIN22" s="35">
        <v>0</v>
      </c>
      <c r="FIO22" s="35">
        <v>0</v>
      </c>
      <c r="FIP22" s="35">
        <v>0</v>
      </c>
      <c r="FIQ22" s="35">
        <v>0</v>
      </c>
      <c r="FIR22" s="35">
        <v>0</v>
      </c>
      <c r="FIS22" s="35">
        <v>0</v>
      </c>
      <c r="FIT22" s="35">
        <v>0</v>
      </c>
      <c r="FIU22" s="35">
        <v>0</v>
      </c>
      <c r="FIV22" s="35">
        <v>0</v>
      </c>
      <c r="FIW22" s="35">
        <v>0</v>
      </c>
      <c r="FIX22" s="35">
        <v>0</v>
      </c>
      <c r="FIY22" s="35">
        <v>0</v>
      </c>
      <c r="FIZ22" s="35">
        <v>0</v>
      </c>
      <c r="FJA22" s="35">
        <v>0</v>
      </c>
      <c r="FJB22" s="35">
        <v>0</v>
      </c>
      <c r="FJC22" s="35">
        <v>0</v>
      </c>
      <c r="FJD22" s="35">
        <v>0</v>
      </c>
      <c r="FJE22" s="35">
        <v>0</v>
      </c>
      <c r="FJF22" s="35">
        <v>0</v>
      </c>
      <c r="FJG22" s="35">
        <v>0</v>
      </c>
      <c r="FJH22" s="35">
        <v>0</v>
      </c>
      <c r="FJI22" s="35">
        <v>0</v>
      </c>
      <c r="FJJ22" s="35">
        <v>0</v>
      </c>
      <c r="FJK22" s="35">
        <v>0</v>
      </c>
      <c r="FJL22" s="35">
        <v>0</v>
      </c>
      <c r="FJM22" s="35">
        <v>0</v>
      </c>
      <c r="FJN22" s="35">
        <v>0</v>
      </c>
      <c r="FJO22" s="35">
        <v>0</v>
      </c>
      <c r="FJP22" s="35">
        <v>0</v>
      </c>
      <c r="FJQ22" s="35">
        <v>0</v>
      </c>
      <c r="FJR22" s="35">
        <v>0</v>
      </c>
      <c r="FJS22" s="35">
        <v>0</v>
      </c>
      <c r="FJT22" s="35">
        <v>0</v>
      </c>
      <c r="FJU22" s="35">
        <v>0</v>
      </c>
      <c r="FJV22" s="35">
        <v>0</v>
      </c>
      <c r="FJW22" s="35">
        <v>0</v>
      </c>
      <c r="FJX22" s="35">
        <v>0</v>
      </c>
      <c r="FJY22" s="35">
        <v>0</v>
      </c>
      <c r="FJZ22" s="35">
        <v>0</v>
      </c>
      <c r="FKA22" s="35">
        <v>0</v>
      </c>
      <c r="FKB22" s="35">
        <v>0</v>
      </c>
      <c r="FKC22" s="35">
        <v>0</v>
      </c>
      <c r="FKD22" s="35">
        <v>0</v>
      </c>
      <c r="FKE22" s="35">
        <v>0</v>
      </c>
      <c r="FKF22" s="35">
        <v>0</v>
      </c>
      <c r="FKG22" s="35">
        <v>0</v>
      </c>
      <c r="FKH22" s="35">
        <v>0</v>
      </c>
      <c r="FKI22" s="35">
        <v>0</v>
      </c>
      <c r="FKJ22" s="35">
        <v>0</v>
      </c>
      <c r="FKK22" s="35">
        <v>0</v>
      </c>
      <c r="FKL22" s="35">
        <v>0</v>
      </c>
      <c r="FKM22" s="35">
        <v>0</v>
      </c>
      <c r="FKN22" s="35">
        <v>0</v>
      </c>
      <c r="FKO22" s="35">
        <v>0</v>
      </c>
      <c r="FKP22" s="35">
        <v>0</v>
      </c>
      <c r="FKQ22" s="35">
        <v>0</v>
      </c>
      <c r="FKR22" s="35">
        <v>0</v>
      </c>
      <c r="FKS22" s="35">
        <v>0</v>
      </c>
      <c r="FKT22" s="35">
        <v>0</v>
      </c>
      <c r="FKU22" s="35">
        <v>0</v>
      </c>
      <c r="FKV22" s="35">
        <v>0</v>
      </c>
      <c r="FKW22" s="35">
        <v>0</v>
      </c>
      <c r="FKX22" s="35">
        <v>0</v>
      </c>
      <c r="FKY22" s="35">
        <v>0</v>
      </c>
      <c r="FKZ22" s="35">
        <v>0</v>
      </c>
      <c r="FLA22" s="35">
        <v>0</v>
      </c>
      <c r="FLB22" s="35">
        <v>0</v>
      </c>
      <c r="FLC22" s="35">
        <v>0</v>
      </c>
      <c r="FLD22" s="35">
        <v>0</v>
      </c>
      <c r="FLE22" s="35">
        <v>0</v>
      </c>
      <c r="FLF22" s="35">
        <v>0</v>
      </c>
      <c r="FLG22" s="35">
        <v>0</v>
      </c>
      <c r="FLH22" s="35">
        <v>0</v>
      </c>
      <c r="FLI22" s="35">
        <v>0</v>
      </c>
      <c r="FLJ22" s="35">
        <v>0</v>
      </c>
      <c r="FLK22" s="35">
        <v>0</v>
      </c>
      <c r="FLL22" s="35">
        <v>0</v>
      </c>
      <c r="FLM22" s="35">
        <v>0</v>
      </c>
      <c r="FLN22" s="35">
        <v>0</v>
      </c>
      <c r="FLO22" s="35">
        <v>0</v>
      </c>
      <c r="FLP22" s="35">
        <v>0</v>
      </c>
      <c r="FLQ22" s="35">
        <v>0</v>
      </c>
      <c r="FLR22" s="35">
        <v>0</v>
      </c>
      <c r="FLS22" s="35">
        <v>0</v>
      </c>
      <c r="FLT22" s="35">
        <v>0</v>
      </c>
      <c r="FLU22" s="35">
        <v>0</v>
      </c>
      <c r="FLV22" s="35">
        <v>0</v>
      </c>
      <c r="FLW22" s="35">
        <v>0</v>
      </c>
      <c r="FLX22" s="35">
        <v>0</v>
      </c>
      <c r="FLY22" s="35">
        <v>0</v>
      </c>
      <c r="FLZ22" s="35">
        <v>0</v>
      </c>
      <c r="FMA22" s="35">
        <v>0</v>
      </c>
      <c r="FMB22" s="35">
        <v>0</v>
      </c>
      <c r="FMC22" s="35">
        <v>0</v>
      </c>
      <c r="FMD22" s="35">
        <v>0</v>
      </c>
      <c r="FME22" s="35">
        <v>0</v>
      </c>
      <c r="FMF22" s="35">
        <v>0</v>
      </c>
      <c r="FMG22" s="35">
        <v>0</v>
      </c>
      <c r="FMH22" s="35">
        <v>0</v>
      </c>
      <c r="FMI22" s="35">
        <v>0</v>
      </c>
      <c r="FMJ22" s="35">
        <v>0</v>
      </c>
      <c r="FMK22" s="35">
        <v>0</v>
      </c>
      <c r="FML22" s="35">
        <v>0</v>
      </c>
      <c r="FMM22" s="35">
        <v>0</v>
      </c>
      <c r="FMN22" s="35">
        <v>0</v>
      </c>
      <c r="FMO22" s="35">
        <v>0</v>
      </c>
      <c r="FMP22" s="35">
        <v>0</v>
      </c>
      <c r="FMQ22" s="35">
        <v>0</v>
      </c>
      <c r="FMR22" s="35">
        <v>0</v>
      </c>
      <c r="FMS22" s="35">
        <v>0</v>
      </c>
      <c r="FMT22" s="35">
        <v>0</v>
      </c>
      <c r="FMU22" s="35">
        <v>0</v>
      </c>
      <c r="FMV22" s="35">
        <v>0</v>
      </c>
      <c r="FMW22" s="35">
        <v>0</v>
      </c>
      <c r="FMX22" s="35">
        <v>0</v>
      </c>
      <c r="FMY22" s="35">
        <v>0</v>
      </c>
      <c r="FMZ22" s="35">
        <v>0</v>
      </c>
      <c r="FNA22" s="35">
        <v>0</v>
      </c>
      <c r="FNB22" s="35">
        <v>0</v>
      </c>
      <c r="FNC22" s="35">
        <v>0</v>
      </c>
      <c r="FND22" s="35">
        <v>0</v>
      </c>
      <c r="FNE22" s="35">
        <v>0</v>
      </c>
      <c r="FNF22" s="35">
        <v>0</v>
      </c>
      <c r="FNG22" s="35">
        <v>0</v>
      </c>
      <c r="FNH22" s="35">
        <v>0</v>
      </c>
      <c r="FNI22" s="35">
        <v>0</v>
      </c>
      <c r="FNJ22" s="35">
        <v>0</v>
      </c>
      <c r="FNK22" s="35">
        <v>0</v>
      </c>
      <c r="FNL22" s="35">
        <v>0</v>
      </c>
      <c r="FNM22" s="35">
        <v>0</v>
      </c>
      <c r="FNN22" s="35">
        <v>0</v>
      </c>
      <c r="FNO22" s="35">
        <v>0</v>
      </c>
      <c r="FNP22" s="35">
        <v>0</v>
      </c>
      <c r="FNQ22" s="35">
        <v>0</v>
      </c>
      <c r="FNR22" s="35">
        <v>0</v>
      </c>
      <c r="FNS22" s="35">
        <v>0</v>
      </c>
      <c r="FNT22" s="35">
        <v>0</v>
      </c>
      <c r="FNU22" s="35">
        <v>0</v>
      </c>
      <c r="FNV22" s="35">
        <v>0</v>
      </c>
      <c r="FNW22" s="35">
        <v>0</v>
      </c>
      <c r="FNX22" s="35">
        <v>0</v>
      </c>
      <c r="FNY22" s="35">
        <v>0</v>
      </c>
      <c r="FNZ22" s="35">
        <v>0</v>
      </c>
      <c r="FOA22" s="35">
        <v>0</v>
      </c>
      <c r="FOB22" s="35">
        <v>0</v>
      </c>
      <c r="FOC22" s="35">
        <v>0</v>
      </c>
      <c r="FOD22" s="35">
        <v>0</v>
      </c>
      <c r="FOE22" s="35">
        <v>0</v>
      </c>
      <c r="FOF22" s="35">
        <v>0</v>
      </c>
      <c r="FOG22" s="35">
        <v>0</v>
      </c>
      <c r="FOH22" s="35">
        <v>0</v>
      </c>
      <c r="FOI22" s="35">
        <v>0</v>
      </c>
      <c r="FOJ22" s="35">
        <v>0</v>
      </c>
      <c r="FOK22" s="35">
        <v>0</v>
      </c>
      <c r="FOL22" s="35">
        <v>0</v>
      </c>
      <c r="FOM22" s="35">
        <v>0</v>
      </c>
      <c r="FON22" s="35">
        <v>0</v>
      </c>
      <c r="FOO22" s="35">
        <v>0</v>
      </c>
      <c r="FOP22" s="35">
        <v>0</v>
      </c>
      <c r="FOQ22" s="35">
        <v>0</v>
      </c>
      <c r="FOR22" s="35">
        <v>0</v>
      </c>
      <c r="FOS22" s="35">
        <v>0</v>
      </c>
      <c r="FOT22" s="35">
        <v>0</v>
      </c>
      <c r="FOU22" s="35">
        <v>0</v>
      </c>
      <c r="FOV22" s="35">
        <v>0</v>
      </c>
      <c r="FOW22" s="35">
        <v>0</v>
      </c>
      <c r="FOX22" s="35">
        <v>0</v>
      </c>
      <c r="FOY22" s="35">
        <v>0</v>
      </c>
      <c r="FOZ22" s="35">
        <v>0</v>
      </c>
      <c r="FPA22" s="35">
        <v>0</v>
      </c>
      <c r="FPB22" s="35">
        <v>0</v>
      </c>
      <c r="FPC22" s="35">
        <v>0</v>
      </c>
      <c r="FPD22" s="35">
        <v>0</v>
      </c>
      <c r="FPE22" s="35">
        <v>0</v>
      </c>
      <c r="FPF22" s="35">
        <v>0</v>
      </c>
      <c r="FPG22" s="35">
        <v>0</v>
      </c>
      <c r="FPH22" s="35">
        <v>0</v>
      </c>
      <c r="FPI22" s="35">
        <v>0</v>
      </c>
      <c r="FPJ22" s="35">
        <v>0</v>
      </c>
      <c r="FPK22" s="35">
        <v>0</v>
      </c>
      <c r="FPL22" s="35">
        <v>0</v>
      </c>
      <c r="FPM22" s="35">
        <v>0</v>
      </c>
      <c r="FPN22" s="35">
        <v>0</v>
      </c>
      <c r="FPO22" s="35">
        <v>0</v>
      </c>
      <c r="FPP22" s="35">
        <v>0</v>
      </c>
      <c r="FPQ22" s="35">
        <v>0</v>
      </c>
      <c r="FPR22" s="35">
        <v>0</v>
      </c>
      <c r="FPS22" s="35">
        <v>0</v>
      </c>
      <c r="FPT22" s="35">
        <v>0</v>
      </c>
      <c r="FPU22" s="35">
        <v>0</v>
      </c>
      <c r="FPV22" s="35">
        <v>0</v>
      </c>
      <c r="FPW22" s="35">
        <v>0</v>
      </c>
      <c r="FPX22" s="35">
        <v>0</v>
      </c>
      <c r="FPY22" s="35">
        <v>0</v>
      </c>
      <c r="FPZ22" s="35">
        <v>0</v>
      </c>
      <c r="FQA22" s="35">
        <v>0</v>
      </c>
      <c r="FQB22" s="35">
        <v>0</v>
      </c>
      <c r="FQC22" s="35">
        <v>0</v>
      </c>
      <c r="FQD22" s="35">
        <v>0</v>
      </c>
      <c r="FQE22" s="35">
        <v>0</v>
      </c>
      <c r="FQF22" s="35">
        <v>0</v>
      </c>
      <c r="FQG22" s="35">
        <v>0</v>
      </c>
      <c r="FQH22" s="35">
        <v>0</v>
      </c>
      <c r="FQI22" s="35">
        <v>0</v>
      </c>
      <c r="FQJ22" s="35">
        <v>0</v>
      </c>
      <c r="FQK22" s="35">
        <v>0</v>
      </c>
      <c r="FQL22" s="35">
        <v>0</v>
      </c>
      <c r="FQM22" s="35">
        <v>0</v>
      </c>
      <c r="FQN22" s="35">
        <v>0</v>
      </c>
      <c r="FQO22" s="35">
        <v>0</v>
      </c>
      <c r="FQP22" s="35">
        <v>0</v>
      </c>
      <c r="FQQ22" s="35">
        <v>0</v>
      </c>
      <c r="FQR22" s="35">
        <v>0</v>
      </c>
      <c r="FQS22" s="35">
        <v>0</v>
      </c>
      <c r="FQT22" s="35">
        <v>0</v>
      </c>
      <c r="FQU22" s="35">
        <v>0</v>
      </c>
      <c r="FQV22" s="35">
        <v>0</v>
      </c>
      <c r="FQW22" s="35">
        <v>0</v>
      </c>
      <c r="FQX22" s="35">
        <v>0</v>
      </c>
      <c r="FQY22" s="35">
        <v>0</v>
      </c>
      <c r="FQZ22" s="35">
        <v>0</v>
      </c>
      <c r="FRA22" s="35">
        <v>0</v>
      </c>
      <c r="FRB22" s="35">
        <v>0</v>
      </c>
      <c r="FRC22" s="35">
        <v>0</v>
      </c>
      <c r="FRD22" s="35">
        <v>0</v>
      </c>
      <c r="FRE22" s="35">
        <v>0</v>
      </c>
      <c r="FRF22" s="35">
        <v>0</v>
      </c>
      <c r="FRG22" s="35">
        <v>0</v>
      </c>
      <c r="FRH22" s="35">
        <v>0</v>
      </c>
      <c r="FRI22" s="35">
        <v>0</v>
      </c>
      <c r="FRJ22" s="35">
        <v>0</v>
      </c>
      <c r="FRK22" s="35">
        <v>0</v>
      </c>
      <c r="FRL22" s="35">
        <v>0</v>
      </c>
      <c r="FRM22" s="35">
        <v>0</v>
      </c>
      <c r="FRN22" s="35">
        <v>0</v>
      </c>
      <c r="FRO22" s="35">
        <v>0</v>
      </c>
      <c r="FRP22" s="35">
        <v>0</v>
      </c>
      <c r="FRQ22" s="35">
        <v>0</v>
      </c>
      <c r="FRR22" s="35">
        <v>0</v>
      </c>
      <c r="FRS22" s="35">
        <v>0</v>
      </c>
      <c r="FRT22" s="35">
        <v>0</v>
      </c>
      <c r="FRU22" s="35">
        <v>0</v>
      </c>
      <c r="FRV22" s="35">
        <v>0</v>
      </c>
      <c r="FRW22" s="35">
        <v>0</v>
      </c>
      <c r="FRX22" s="35">
        <v>0</v>
      </c>
      <c r="FRY22" s="35">
        <v>0</v>
      </c>
      <c r="FRZ22" s="35">
        <v>0</v>
      </c>
      <c r="FSA22" s="35">
        <v>0</v>
      </c>
      <c r="FSB22" s="35">
        <v>0</v>
      </c>
      <c r="FSC22" s="35">
        <v>0</v>
      </c>
      <c r="FSD22" s="35">
        <v>0</v>
      </c>
      <c r="FSE22" s="35">
        <v>0</v>
      </c>
      <c r="FSF22" s="35">
        <v>0</v>
      </c>
      <c r="FSG22" s="35">
        <v>0</v>
      </c>
      <c r="FSH22" s="35">
        <v>0</v>
      </c>
      <c r="FSI22" s="35">
        <v>0</v>
      </c>
      <c r="FSJ22" s="35">
        <v>0</v>
      </c>
      <c r="FSK22" s="35">
        <v>0</v>
      </c>
      <c r="FSL22" s="35">
        <v>0</v>
      </c>
      <c r="FSM22" s="35">
        <v>0</v>
      </c>
      <c r="FSN22" s="35">
        <v>0</v>
      </c>
      <c r="FSO22" s="35">
        <v>0</v>
      </c>
      <c r="FSP22" s="35">
        <v>0</v>
      </c>
      <c r="FSQ22" s="35">
        <v>0</v>
      </c>
      <c r="FSR22" s="35">
        <v>0</v>
      </c>
      <c r="FSS22" s="35">
        <v>0</v>
      </c>
      <c r="FST22" s="35">
        <v>0</v>
      </c>
      <c r="FSU22" s="35">
        <v>0</v>
      </c>
      <c r="FSV22" s="35">
        <v>0</v>
      </c>
      <c r="FSW22" s="35">
        <v>0</v>
      </c>
      <c r="FSX22" s="35">
        <v>0</v>
      </c>
      <c r="FSY22" s="35">
        <v>0</v>
      </c>
      <c r="FSZ22" s="35">
        <v>0</v>
      </c>
      <c r="FTA22" s="35">
        <v>0</v>
      </c>
      <c r="FTB22" s="35">
        <v>0</v>
      </c>
      <c r="FTC22" s="35">
        <v>0</v>
      </c>
      <c r="FTD22" s="35">
        <v>0</v>
      </c>
      <c r="FTE22" s="35">
        <v>0</v>
      </c>
      <c r="FTF22" s="35">
        <v>0</v>
      </c>
      <c r="FTG22" s="35">
        <v>0</v>
      </c>
      <c r="FTH22" s="35">
        <v>0</v>
      </c>
      <c r="FTI22" s="35">
        <v>0</v>
      </c>
      <c r="FTJ22" s="35">
        <v>0</v>
      </c>
      <c r="FTK22" s="35">
        <v>0</v>
      </c>
      <c r="FTL22" s="35">
        <v>0</v>
      </c>
      <c r="FTM22" s="35">
        <v>0</v>
      </c>
      <c r="FTN22" s="35">
        <v>0</v>
      </c>
      <c r="FTO22" s="35">
        <v>0</v>
      </c>
      <c r="FTP22" s="35">
        <v>0</v>
      </c>
      <c r="FTQ22" s="35">
        <v>0</v>
      </c>
      <c r="FTR22" s="35">
        <v>0</v>
      </c>
      <c r="FTS22" s="35">
        <v>0</v>
      </c>
      <c r="FTT22" s="35">
        <v>0</v>
      </c>
      <c r="FTU22" s="35">
        <v>0</v>
      </c>
      <c r="FTV22" s="35">
        <v>0</v>
      </c>
      <c r="FTW22" s="35">
        <v>0</v>
      </c>
      <c r="FTX22" s="35">
        <v>0</v>
      </c>
      <c r="FTY22" s="35">
        <v>0</v>
      </c>
      <c r="FTZ22" s="35">
        <v>0</v>
      </c>
      <c r="FUA22" s="35">
        <v>0</v>
      </c>
      <c r="FUB22" s="35">
        <v>0</v>
      </c>
      <c r="FUC22" s="35">
        <v>0</v>
      </c>
      <c r="FUD22" s="35">
        <v>0</v>
      </c>
      <c r="FUE22" s="35">
        <v>0</v>
      </c>
      <c r="FUF22" s="35">
        <v>0</v>
      </c>
      <c r="FUG22" s="35">
        <v>0</v>
      </c>
      <c r="FUH22" s="35">
        <v>0</v>
      </c>
      <c r="FUI22" s="35">
        <v>0</v>
      </c>
      <c r="FUJ22" s="35">
        <v>0</v>
      </c>
      <c r="FUK22" s="35">
        <v>0</v>
      </c>
      <c r="FUL22" s="35">
        <v>0</v>
      </c>
      <c r="FUM22" s="35">
        <v>0</v>
      </c>
      <c r="FUN22" s="35">
        <v>0</v>
      </c>
      <c r="FUO22" s="35">
        <v>0</v>
      </c>
      <c r="FUP22" s="35">
        <v>0</v>
      </c>
      <c r="FUQ22" s="35">
        <v>0</v>
      </c>
      <c r="FUR22" s="35">
        <v>0</v>
      </c>
      <c r="FUS22" s="35">
        <v>0</v>
      </c>
      <c r="FUT22" s="35">
        <v>0</v>
      </c>
      <c r="FUU22" s="35">
        <v>0</v>
      </c>
      <c r="FUV22" s="35">
        <v>0</v>
      </c>
      <c r="FUW22" s="35">
        <v>0</v>
      </c>
      <c r="FUX22" s="35">
        <v>0</v>
      </c>
      <c r="FUY22" s="35">
        <v>0</v>
      </c>
      <c r="FUZ22" s="35">
        <v>0</v>
      </c>
      <c r="FVA22" s="35">
        <v>0</v>
      </c>
      <c r="FVB22" s="35">
        <v>0</v>
      </c>
      <c r="FVC22" s="35">
        <v>0</v>
      </c>
      <c r="FVD22" s="35">
        <v>0</v>
      </c>
      <c r="FVE22" s="35">
        <v>0</v>
      </c>
      <c r="FVF22" s="35">
        <v>0</v>
      </c>
      <c r="FVG22" s="35">
        <v>0</v>
      </c>
      <c r="FVH22" s="35">
        <v>0</v>
      </c>
      <c r="FVI22" s="35">
        <v>0</v>
      </c>
      <c r="FVJ22" s="35">
        <v>0</v>
      </c>
      <c r="FVK22" s="35">
        <v>0</v>
      </c>
      <c r="FVL22" s="35">
        <v>0</v>
      </c>
      <c r="FVM22" s="35">
        <v>0</v>
      </c>
      <c r="FVN22" s="35">
        <v>0</v>
      </c>
      <c r="FVO22" s="35">
        <v>0</v>
      </c>
      <c r="FVP22" s="35">
        <v>0</v>
      </c>
      <c r="FVQ22" s="35">
        <v>0</v>
      </c>
      <c r="FVR22" s="35">
        <v>0</v>
      </c>
      <c r="FVS22" s="35">
        <v>0</v>
      </c>
      <c r="FVT22" s="35">
        <v>0</v>
      </c>
      <c r="FVU22" s="35">
        <v>0</v>
      </c>
      <c r="FVV22" s="35">
        <v>0</v>
      </c>
      <c r="FVW22" s="35">
        <v>0</v>
      </c>
      <c r="FVX22" s="35">
        <v>0</v>
      </c>
      <c r="FVY22" s="35">
        <v>0</v>
      </c>
      <c r="FVZ22" s="35">
        <v>0</v>
      </c>
      <c r="FWA22" s="35">
        <v>0</v>
      </c>
      <c r="FWB22" s="35">
        <v>0</v>
      </c>
      <c r="FWC22" s="35">
        <v>0</v>
      </c>
      <c r="FWD22" s="35">
        <v>0</v>
      </c>
      <c r="FWE22" s="35">
        <v>0</v>
      </c>
      <c r="FWF22" s="35">
        <v>0</v>
      </c>
      <c r="FWG22" s="35">
        <v>0</v>
      </c>
      <c r="FWH22" s="35">
        <v>0</v>
      </c>
      <c r="FWI22" s="35">
        <v>0</v>
      </c>
      <c r="FWJ22" s="35">
        <v>0</v>
      </c>
      <c r="FWK22" s="35">
        <v>0</v>
      </c>
      <c r="FWL22" s="35">
        <v>0</v>
      </c>
      <c r="FWM22" s="35">
        <v>0</v>
      </c>
      <c r="FWN22" s="35">
        <v>0</v>
      </c>
      <c r="FWO22" s="35">
        <v>0</v>
      </c>
      <c r="FWP22" s="35">
        <v>0</v>
      </c>
      <c r="FWQ22" s="35">
        <v>0</v>
      </c>
      <c r="FWR22" s="35">
        <v>0</v>
      </c>
      <c r="FWS22" s="35">
        <v>0</v>
      </c>
      <c r="FWT22" s="35">
        <v>0</v>
      </c>
      <c r="FWU22" s="35">
        <v>0</v>
      </c>
      <c r="FWV22" s="35">
        <v>0</v>
      </c>
      <c r="FWW22" s="35">
        <v>0</v>
      </c>
      <c r="FWX22" s="35">
        <v>0</v>
      </c>
      <c r="FWY22" s="35">
        <v>0</v>
      </c>
      <c r="FWZ22" s="35">
        <v>0</v>
      </c>
      <c r="FXA22" s="35">
        <v>0</v>
      </c>
      <c r="FXB22" s="35">
        <v>0</v>
      </c>
      <c r="FXC22" s="35">
        <v>0</v>
      </c>
      <c r="FXD22" s="35">
        <v>0</v>
      </c>
      <c r="FXE22" s="35">
        <v>0</v>
      </c>
      <c r="FXF22" s="35">
        <v>0</v>
      </c>
      <c r="FXG22" s="35">
        <v>0</v>
      </c>
      <c r="FXH22" s="35">
        <v>0</v>
      </c>
      <c r="FXI22" s="35">
        <v>0</v>
      </c>
      <c r="FXJ22" s="35">
        <v>0</v>
      </c>
      <c r="FXK22" s="35">
        <v>0</v>
      </c>
      <c r="FXL22" s="35">
        <v>0</v>
      </c>
      <c r="FXM22" s="35">
        <v>0</v>
      </c>
      <c r="FXN22" s="35">
        <v>0</v>
      </c>
      <c r="FXO22" s="35">
        <v>0</v>
      </c>
      <c r="FXP22" s="35">
        <v>0</v>
      </c>
      <c r="FXQ22" s="35">
        <v>0</v>
      </c>
      <c r="FXR22" s="35">
        <v>0</v>
      </c>
      <c r="FXS22" s="35">
        <v>0</v>
      </c>
      <c r="FXT22" s="35">
        <v>0</v>
      </c>
      <c r="FXU22" s="35">
        <v>0</v>
      </c>
      <c r="FXV22" s="35">
        <v>0</v>
      </c>
      <c r="FXW22" s="35">
        <v>0</v>
      </c>
      <c r="FXX22" s="35">
        <v>0</v>
      </c>
      <c r="FXY22" s="35">
        <v>0</v>
      </c>
      <c r="FXZ22" s="35">
        <v>0</v>
      </c>
      <c r="FYA22" s="35">
        <v>0</v>
      </c>
      <c r="FYB22" s="35">
        <v>0</v>
      </c>
      <c r="FYC22" s="35">
        <v>0</v>
      </c>
      <c r="FYD22" s="35">
        <v>0</v>
      </c>
      <c r="FYE22" s="35">
        <v>0</v>
      </c>
      <c r="FYF22" s="35">
        <v>0</v>
      </c>
      <c r="FYG22" s="35">
        <v>0</v>
      </c>
      <c r="FYH22" s="35">
        <v>0</v>
      </c>
      <c r="FYI22" s="35">
        <v>0</v>
      </c>
      <c r="FYJ22" s="35">
        <v>0</v>
      </c>
      <c r="FYK22" s="35">
        <v>0</v>
      </c>
      <c r="FYL22" s="35">
        <v>0</v>
      </c>
      <c r="FYM22" s="35">
        <v>0</v>
      </c>
      <c r="FYN22" s="35">
        <v>0</v>
      </c>
      <c r="FYO22" s="35">
        <v>0</v>
      </c>
      <c r="FYP22" s="35">
        <v>0</v>
      </c>
      <c r="FYQ22" s="35">
        <v>0</v>
      </c>
      <c r="FYR22" s="35">
        <v>0</v>
      </c>
      <c r="FYS22" s="35">
        <v>0</v>
      </c>
      <c r="FYT22" s="35">
        <v>0</v>
      </c>
      <c r="FYU22" s="35">
        <v>0</v>
      </c>
      <c r="FYV22" s="35">
        <v>0</v>
      </c>
      <c r="FYW22" s="35">
        <v>0</v>
      </c>
      <c r="FYX22" s="35">
        <v>0</v>
      </c>
      <c r="FYY22" s="35">
        <v>0</v>
      </c>
      <c r="FYZ22" s="35">
        <v>0</v>
      </c>
      <c r="FZA22" s="35">
        <v>0</v>
      </c>
      <c r="FZB22" s="35">
        <v>0</v>
      </c>
      <c r="FZC22" s="35">
        <v>0</v>
      </c>
      <c r="FZD22" s="35">
        <v>0</v>
      </c>
      <c r="FZE22" s="35">
        <v>0</v>
      </c>
      <c r="FZF22" s="35">
        <v>0</v>
      </c>
      <c r="FZG22" s="35">
        <v>0</v>
      </c>
      <c r="FZH22" s="35">
        <v>0</v>
      </c>
      <c r="FZI22" s="35">
        <v>0</v>
      </c>
      <c r="FZJ22" s="35">
        <v>0</v>
      </c>
      <c r="FZK22" s="35">
        <v>0</v>
      </c>
      <c r="FZL22" s="35">
        <v>0</v>
      </c>
      <c r="FZM22" s="35">
        <v>0</v>
      </c>
      <c r="FZN22" s="35">
        <v>0</v>
      </c>
      <c r="FZO22" s="35">
        <v>0</v>
      </c>
      <c r="FZP22" s="35">
        <v>0</v>
      </c>
      <c r="FZQ22" s="35">
        <v>0</v>
      </c>
      <c r="FZR22" s="35">
        <v>0</v>
      </c>
      <c r="FZS22" s="35">
        <v>0</v>
      </c>
      <c r="FZT22" s="35">
        <v>0</v>
      </c>
      <c r="FZU22" s="35">
        <v>0</v>
      </c>
      <c r="FZV22" s="35">
        <v>0</v>
      </c>
      <c r="FZW22" s="35">
        <v>0</v>
      </c>
      <c r="FZX22" s="35">
        <v>0</v>
      </c>
      <c r="FZY22" s="35">
        <v>0</v>
      </c>
      <c r="FZZ22" s="35">
        <v>0</v>
      </c>
      <c r="GAA22" s="35">
        <v>0</v>
      </c>
      <c r="GAB22" s="35">
        <v>0</v>
      </c>
      <c r="GAC22" s="35">
        <v>0</v>
      </c>
      <c r="GAD22" s="35">
        <v>0</v>
      </c>
      <c r="GAE22" s="35">
        <v>0</v>
      </c>
      <c r="GAF22" s="35">
        <v>0</v>
      </c>
      <c r="GAG22" s="35">
        <v>0</v>
      </c>
      <c r="GAH22" s="35">
        <v>0</v>
      </c>
      <c r="GAI22" s="35">
        <v>0</v>
      </c>
      <c r="GAJ22" s="35">
        <v>0</v>
      </c>
      <c r="GAK22" s="35">
        <v>0</v>
      </c>
      <c r="GAL22" s="35">
        <v>0</v>
      </c>
      <c r="GAM22" s="35">
        <v>0</v>
      </c>
      <c r="GAN22" s="35">
        <v>0</v>
      </c>
      <c r="GAO22" s="35">
        <v>0</v>
      </c>
      <c r="GAP22" s="35">
        <v>0</v>
      </c>
      <c r="GAQ22" s="35">
        <v>0</v>
      </c>
      <c r="GAR22" s="35">
        <v>0</v>
      </c>
      <c r="GAS22" s="35">
        <v>0</v>
      </c>
      <c r="GAT22" s="35">
        <v>0</v>
      </c>
      <c r="GAU22" s="35">
        <v>0</v>
      </c>
      <c r="GAV22" s="35">
        <v>0</v>
      </c>
      <c r="GAW22" s="35">
        <v>0</v>
      </c>
      <c r="GAX22" s="35">
        <v>0</v>
      </c>
      <c r="GAY22" s="35">
        <v>0</v>
      </c>
      <c r="GAZ22" s="35">
        <v>0</v>
      </c>
      <c r="GBA22" s="35">
        <v>0</v>
      </c>
      <c r="GBB22" s="35">
        <v>0</v>
      </c>
      <c r="GBC22" s="35">
        <v>0</v>
      </c>
      <c r="GBD22" s="35">
        <v>0</v>
      </c>
      <c r="GBE22" s="35">
        <v>0</v>
      </c>
      <c r="GBF22" s="35">
        <v>0</v>
      </c>
      <c r="GBG22" s="35">
        <v>0</v>
      </c>
      <c r="GBH22" s="35">
        <v>0</v>
      </c>
      <c r="GBI22" s="35">
        <v>0</v>
      </c>
      <c r="GBJ22" s="35">
        <v>0</v>
      </c>
      <c r="GBK22" s="35">
        <v>0</v>
      </c>
      <c r="GBL22" s="35">
        <v>0</v>
      </c>
      <c r="GBM22" s="35">
        <v>0</v>
      </c>
      <c r="GBN22" s="35">
        <v>0</v>
      </c>
      <c r="GBO22" s="35">
        <v>0</v>
      </c>
      <c r="GBP22" s="35">
        <v>0</v>
      </c>
      <c r="GBQ22" s="35">
        <v>0</v>
      </c>
      <c r="GBR22" s="35">
        <v>0</v>
      </c>
      <c r="GBS22" s="35">
        <v>0</v>
      </c>
      <c r="GBT22" s="35">
        <v>0</v>
      </c>
      <c r="GBU22" s="35">
        <v>0</v>
      </c>
      <c r="GBV22" s="35">
        <v>0</v>
      </c>
      <c r="GBW22" s="35">
        <v>0</v>
      </c>
      <c r="GBX22" s="35">
        <v>0</v>
      </c>
      <c r="GBY22" s="35">
        <v>0</v>
      </c>
      <c r="GBZ22" s="35">
        <v>0</v>
      </c>
      <c r="GCA22" s="35">
        <v>0</v>
      </c>
      <c r="GCB22" s="35">
        <v>0</v>
      </c>
      <c r="GCC22" s="35">
        <v>0</v>
      </c>
      <c r="GCD22" s="35">
        <v>0</v>
      </c>
      <c r="GCE22" s="35">
        <v>0</v>
      </c>
      <c r="GCF22" s="35">
        <v>0</v>
      </c>
      <c r="GCG22" s="35">
        <v>0</v>
      </c>
      <c r="GCH22" s="35">
        <v>0</v>
      </c>
      <c r="GCI22" s="35">
        <v>0</v>
      </c>
      <c r="GCJ22" s="35">
        <v>0</v>
      </c>
      <c r="GCK22" s="35">
        <v>0</v>
      </c>
      <c r="GCL22" s="35">
        <v>0</v>
      </c>
      <c r="GCM22" s="35">
        <v>0</v>
      </c>
      <c r="GCN22" s="35">
        <v>0</v>
      </c>
      <c r="GCO22" s="35">
        <v>0</v>
      </c>
      <c r="GCP22" s="35">
        <v>0</v>
      </c>
      <c r="GCQ22" s="35">
        <v>0</v>
      </c>
      <c r="GCR22" s="35">
        <v>0</v>
      </c>
      <c r="GCS22" s="35">
        <v>0</v>
      </c>
      <c r="GCT22" s="35">
        <v>0</v>
      </c>
      <c r="GCU22" s="35">
        <v>0</v>
      </c>
      <c r="GCV22" s="35">
        <v>0</v>
      </c>
      <c r="GCW22" s="35">
        <v>0</v>
      </c>
      <c r="GCX22" s="35">
        <v>0</v>
      </c>
      <c r="GCY22" s="35">
        <v>0</v>
      </c>
      <c r="GCZ22" s="35">
        <v>0</v>
      </c>
      <c r="GDA22" s="35">
        <v>0</v>
      </c>
      <c r="GDB22" s="35">
        <v>0</v>
      </c>
      <c r="GDC22" s="35">
        <v>0</v>
      </c>
      <c r="GDD22" s="35">
        <v>0</v>
      </c>
      <c r="GDE22" s="35">
        <v>0</v>
      </c>
      <c r="GDF22" s="35">
        <v>0</v>
      </c>
      <c r="GDG22" s="35">
        <v>0</v>
      </c>
      <c r="GDH22" s="35">
        <v>0</v>
      </c>
      <c r="GDI22" s="35">
        <v>0</v>
      </c>
      <c r="GDJ22" s="35">
        <v>0</v>
      </c>
      <c r="GDK22" s="35">
        <v>0</v>
      </c>
      <c r="GDL22" s="35">
        <v>0</v>
      </c>
      <c r="GDM22" s="35">
        <v>0</v>
      </c>
      <c r="GDN22" s="35">
        <v>0</v>
      </c>
      <c r="GDO22" s="35">
        <v>0</v>
      </c>
      <c r="GDP22" s="35">
        <v>0</v>
      </c>
      <c r="GDQ22" s="35">
        <v>0</v>
      </c>
      <c r="GDR22" s="35">
        <v>0</v>
      </c>
      <c r="GDS22" s="35">
        <v>0</v>
      </c>
      <c r="GDT22" s="35">
        <v>0</v>
      </c>
      <c r="GDU22" s="35">
        <v>0</v>
      </c>
      <c r="GDV22" s="35">
        <v>0</v>
      </c>
      <c r="GDW22" s="35">
        <v>0</v>
      </c>
      <c r="GDX22" s="35">
        <v>0</v>
      </c>
      <c r="GDY22" s="35">
        <v>0</v>
      </c>
      <c r="GDZ22" s="35">
        <v>0</v>
      </c>
      <c r="GEA22" s="35">
        <v>0</v>
      </c>
      <c r="GEB22" s="35">
        <v>0</v>
      </c>
      <c r="GEC22" s="35">
        <v>0</v>
      </c>
      <c r="GED22" s="35">
        <v>0</v>
      </c>
      <c r="GEE22" s="35">
        <v>0</v>
      </c>
      <c r="GEF22" s="35">
        <v>0</v>
      </c>
      <c r="GEG22" s="35">
        <v>0</v>
      </c>
      <c r="GEH22" s="35">
        <v>0</v>
      </c>
      <c r="GEI22" s="35">
        <v>0</v>
      </c>
      <c r="GEJ22" s="35">
        <v>0</v>
      </c>
      <c r="GEK22" s="35">
        <v>0</v>
      </c>
      <c r="GEL22" s="35">
        <v>0</v>
      </c>
      <c r="GEM22" s="35">
        <v>0</v>
      </c>
      <c r="GEN22" s="35">
        <v>0</v>
      </c>
      <c r="GEO22" s="35">
        <v>0</v>
      </c>
      <c r="GEP22" s="35">
        <v>0</v>
      </c>
      <c r="GEQ22" s="35">
        <v>0</v>
      </c>
      <c r="GER22" s="35">
        <v>0</v>
      </c>
      <c r="GES22" s="35">
        <v>0</v>
      </c>
      <c r="GET22" s="35">
        <v>0</v>
      </c>
      <c r="GEU22" s="35">
        <v>0</v>
      </c>
      <c r="GEV22" s="35">
        <v>0</v>
      </c>
      <c r="GEW22" s="35">
        <v>0</v>
      </c>
      <c r="GEX22" s="35">
        <v>0</v>
      </c>
      <c r="GEY22" s="35">
        <v>0</v>
      </c>
      <c r="GEZ22" s="35">
        <v>0</v>
      </c>
      <c r="GFA22" s="35">
        <v>0</v>
      </c>
      <c r="GFB22" s="35">
        <v>0</v>
      </c>
      <c r="GFC22" s="35">
        <v>0</v>
      </c>
      <c r="GFD22" s="35">
        <v>0</v>
      </c>
      <c r="GFE22" s="35">
        <v>0</v>
      </c>
      <c r="GFF22" s="35">
        <v>0</v>
      </c>
      <c r="GFG22" s="35">
        <v>0</v>
      </c>
      <c r="GFH22" s="35">
        <v>0</v>
      </c>
      <c r="GFI22" s="35">
        <v>0</v>
      </c>
      <c r="GFJ22" s="35">
        <v>0</v>
      </c>
      <c r="GFK22" s="35">
        <v>0</v>
      </c>
      <c r="GFL22" s="35">
        <v>0</v>
      </c>
      <c r="GFM22" s="35">
        <v>0</v>
      </c>
      <c r="GFN22" s="35">
        <v>0</v>
      </c>
      <c r="GFO22" s="35">
        <v>0</v>
      </c>
      <c r="GFP22" s="35">
        <v>0</v>
      </c>
      <c r="GFQ22" s="35">
        <v>0</v>
      </c>
      <c r="GFR22" s="35">
        <v>0</v>
      </c>
      <c r="GFS22" s="35">
        <v>0</v>
      </c>
      <c r="GFT22" s="35">
        <v>0</v>
      </c>
      <c r="GFU22" s="35">
        <v>0</v>
      </c>
      <c r="GFV22" s="35">
        <v>0</v>
      </c>
      <c r="GFW22" s="35">
        <v>0</v>
      </c>
      <c r="GFX22" s="35">
        <v>0</v>
      </c>
      <c r="GFY22" s="35">
        <v>0</v>
      </c>
      <c r="GFZ22" s="35">
        <v>0</v>
      </c>
      <c r="GGA22" s="35">
        <v>0</v>
      </c>
      <c r="GGB22" s="35">
        <v>0</v>
      </c>
      <c r="GGC22" s="35">
        <v>0</v>
      </c>
      <c r="GGD22" s="35">
        <v>0</v>
      </c>
      <c r="GGE22" s="35">
        <v>0</v>
      </c>
      <c r="GGF22" s="35">
        <v>0</v>
      </c>
      <c r="GGG22" s="35">
        <v>0</v>
      </c>
      <c r="GGH22" s="35">
        <v>0</v>
      </c>
      <c r="GGI22" s="35">
        <v>0</v>
      </c>
      <c r="GGJ22" s="35">
        <v>0</v>
      </c>
      <c r="GGK22" s="35">
        <v>0</v>
      </c>
      <c r="GGL22" s="35">
        <v>0</v>
      </c>
      <c r="GGM22" s="35">
        <v>0</v>
      </c>
      <c r="GGN22" s="35">
        <v>0</v>
      </c>
      <c r="GGO22" s="35">
        <v>0</v>
      </c>
      <c r="GGP22" s="35">
        <v>0</v>
      </c>
      <c r="GGQ22" s="35">
        <v>0</v>
      </c>
      <c r="GGR22" s="35">
        <v>0</v>
      </c>
      <c r="GGS22" s="35">
        <v>0</v>
      </c>
      <c r="GGT22" s="35">
        <v>0</v>
      </c>
      <c r="GGU22" s="35">
        <v>0</v>
      </c>
      <c r="GGV22" s="35">
        <v>0</v>
      </c>
      <c r="GGW22" s="35">
        <v>0</v>
      </c>
      <c r="GGX22" s="35">
        <v>0</v>
      </c>
      <c r="GGY22" s="35">
        <v>0</v>
      </c>
      <c r="GGZ22" s="35">
        <v>0</v>
      </c>
      <c r="GHA22" s="35">
        <v>0</v>
      </c>
      <c r="GHB22" s="35">
        <v>0</v>
      </c>
      <c r="GHC22" s="35">
        <v>0</v>
      </c>
      <c r="GHD22" s="35">
        <v>0</v>
      </c>
      <c r="GHE22" s="35">
        <v>0</v>
      </c>
      <c r="GHF22" s="35">
        <v>0</v>
      </c>
      <c r="GHG22" s="35">
        <v>0</v>
      </c>
      <c r="GHH22" s="35">
        <v>0</v>
      </c>
      <c r="GHI22" s="35">
        <v>0</v>
      </c>
      <c r="GHJ22" s="35">
        <v>0</v>
      </c>
      <c r="GHK22" s="35">
        <v>0</v>
      </c>
      <c r="GHL22" s="35">
        <v>0</v>
      </c>
      <c r="GHM22" s="35">
        <v>0</v>
      </c>
      <c r="GHN22" s="35">
        <v>0</v>
      </c>
      <c r="GHO22" s="35">
        <v>0</v>
      </c>
      <c r="GHP22" s="35">
        <v>0</v>
      </c>
      <c r="GHQ22" s="35">
        <v>0</v>
      </c>
      <c r="GHR22" s="35">
        <v>0</v>
      </c>
      <c r="GHS22" s="35">
        <v>0</v>
      </c>
      <c r="GHT22" s="35">
        <v>0</v>
      </c>
      <c r="GHU22" s="35">
        <v>0</v>
      </c>
      <c r="GHV22" s="35">
        <v>0</v>
      </c>
      <c r="GHW22" s="35">
        <v>0</v>
      </c>
      <c r="GHX22" s="35">
        <v>0</v>
      </c>
      <c r="GHY22" s="35">
        <v>0</v>
      </c>
      <c r="GHZ22" s="35">
        <v>0</v>
      </c>
      <c r="GIA22" s="35">
        <v>0</v>
      </c>
      <c r="GIB22" s="35">
        <v>0</v>
      </c>
      <c r="GIC22" s="35">
        <v>0</v>
      </c>
      <c r="GID22" s="35">
        <v>0</v>
      </c>
      <c r="GIE22" s="35">
        <v>0</v>
      </c>
      <c r="GIF22" s="35">
        <v>0</v>
      </c>
      <c r="GIG22" s="35">
        <v>0</v>
      </c>
      <c r="GIH22" s="35">
        <v>0</v>
      </c>
      <c r="GII22" s="35">
        <v>0</v>
      </c>
      <c r="GIJ22" s="35">
        <v>0</v>
      </c>
      <c r="GIK22" s="35">
        <v>0</v>
      </c>
      <c r="GIL22" s="35">
        <v>0</v>
      </c>
      <c r="GIM22" s="35">
        <v>0</v>
      </c>
      <c r="GIN22" s="35">
        <v>0</v>
      </c>
      <c r="GIO22" s="35">
        <v>0</v>
      </c>
      <c r="GIP22" s="35">
        <v>0</v>
      </c>
      <c r="GIQ22" s="35">
        <v>0</v>
      </c>
      <c r="GIR22" s="35">
        <v>0</v>
      </c>
      <c r="GIS22" s="35">
        <v>0</v>
      </c>
      <c r="GIT22" s="35">
        <v>0</v>
      </c>
      <c r="GIU22" s="35">
        <v>0</v>
      </c>
      <c r="GIV22" s="35">
        <v>0</v>
      </c>
      <c r="GIW22" s="35">
        <v>0</v>
      </c>
      <c r="GIX22" s="35">
        <v>0</v>
      </c>
      <c r="GIY22" s="35">
        <v>0</v>
      </c>
      <c r="GIZ22" s="35">
        <v>0</v>
      </c>
      <c r="GJA22" s="35">
        <v>0</v>
      </c>
      <c r="GJB22" s="35">
        <v>0</v>
      </c>
      <c r="GJC22" s="35">
        <v>0</v>
      </c>
      <c r="GJD22" s="35">
        <v>0</v>
      </c>
      <c r="GJE22" s="35">
        <v>0</v>
      </c>
      <c r="GJF22" s="35">
        <v>0</v>
      </c>
      <c r="GJG22" s="35">
        <v>0</v>
      </c>
      <c r="GJH22" s="35">
        <v>0</v>
      </c>
      <c r="GJI22" s="35">
        <v>0</v>
      </c>
      <c r="GJJ22" s="35">
        <v>0</v>
      </c>
      <c r="GJK22" s="35">
        <v>0</v>
      </c>
      <c r="GJL22" s="35">
        <v>0</v>
      </c>
      <c r="GJM22" s="35">
        <v>0</v>
      </c>
      <c r="GJN22" s="35">
        <v>0</v>
      </c>
      <c r="GJO22" s="35">
        <v>0</v>
      </c>
      <c r="GJP22" s="35">
        <v>0</v>
      </c>
      <c r="GJQ22" s="35">
        <v>0</v>
      </c>
      <c r="GJR22" s="35">
        <v>0</v>
      </c>
      <c r="GJS22" s="35">
        <v>0</v>
      </c>
      <c r="GJT22" s="35">
        <v>0</v>
      </c>
      <c r="GJU22" s="35">
        <v>0</v>
      </c>
      <c r="GJV22" s="35">
        <v>0</v>
      </c>
      <c r="GJW22" s="35">
        <v>0</v>
      </c>
      <c r="GJX22" s="35">
        <v>0</v>
      </c>
      <c r="GJY22" s="35">
        <v>0</v>
      </c>
      <c r="GJZ22" s="35">
        <v>0</v>
      </c>
      <c r="GKA22" s="35">
        <v>0</v>
      </c>
      <c r="GKB22" s="35">
        <v>0</v>
      </c>
      <c r="GKC22" s="35">
        <v>0</v>
      </c>
      <c r="GKD22" s="35">
        <v>0</v>
      </c>
      <c r="GKE22" s="35">
        <v>0</v>
      </c>
      <c r="GKF22" s="35">
        <v>0</v>
      </c>
      <c r="GKG22" s="35">
        <v>0</v>
      </c>
      <c r="GKH22" s="35">
        <v>0</v>
      </c>
      <c r="GKI22" s="35">
        <v>0</v>
      </c>
      <c r="GKJ22" s="35">
        <v>0</v>
      </c>
      <c r="GKK22" s="35">
        <v>0</v>
      </c>
      <c r="GKL22" s="35">
        <v>0</v>
      </c>
      <c r="GKM22" s="35">
        <v>0</v>
      </c>
      <c r="GKN22" s="35">
        <v>0</v>
      </c>
      <c r="GKO22" s="35">
        <v>0</v>
      </c>
      <c r="GKP22" s="35">
        <v>0</v>
      </c>
      <c r="GKQ22" s="35">
        <v>0</v>
      </c>
      <c r="GKR22" s="35">
        <v>0</v>
      </c>
      <c r="GKS22" s="35">
        <v>0</v>
      </c>
      <c r="GKT22" s="35">
        <v>0</v>
      </c>
      <c r="GKU22" s="35">
        <v>0</v>
      </c>
      <c r="GKV22" s="35">
        <v>0</v>
      </c>
      <c r="GKW22" s="35">
        <v>0</v>
      </c>
      <c r="GKX22" s="35">
        <v>0</v>
      </c>
      <c r="GKY22" s="35">
        <v>0</v>
      </c>
      <c r="GKZ22" s="35">
        <v>0</v>
      </c>
      <c r="GLA22" s="35">
        <v>0</v>
      </c>
      <c r="GLB22" s="35">
        <v>0</v>
      </c>
      <c r="GLC22" s="35">
        <v>0</v>
      </c>
      <c r="GLD22" s="35">
        <v>0</v>
      </c>
      <c r="GLE22" s="35">
        <v>0</v>
      </c>
      <c r="GLF22" s="35">
        <v>0</v>
      </c>
      <c r="GLG22" s="35">
        <v>0</v>
      </c>
      <c r="GLH22" s="35">
        <v>0</v>
      </c>
      <c r="GLI22" s="35">
        <v>0</v>
      </c>
      <c r="GLJ22" s="35">
        <v>0</v>
      </c>
      <c r="GLK22" s="35">
        <v>0</v>
      </c>
      <c r="GLL22" s="35">
        <v>0</v>
      </c>
      <c r="GLM22" s="35">
        <v>0</v>
      </c>
      <c r="GLN22" s="35">
        <v>0</v>
      </c>
      <c r="GLO22" s="35">
        <v>0</v>
      </c>
      <c r="GLP22" s="35">
        <v>0</v>
      </c>
      <c r="GLQ22" s="35">
        <v>0</v>
      </c>
      <c r="GLR22" s="35">
        <v>0</v>
      </c>
      <c r="GLS22" s="35">
        <v>0</v>
      </c>
      <c r="GLT22" s="35">
        <v>0</v>
      </c>
      <c r="GLU22" s="35">
        <v>0</v>
      </c>
      <c r="GLV22" s="35">
        <v>0</v>
      </c>
      <c r="GLW22" s="35">
        <v>0</v>
      </c>
      <c r="GLX22" s="35">
        <v>0</v>
      </c>
      <c r="GLY22" s="35">
        <v>0</v>
      </c>
      <c r="GLZ22" s="35">
        <v>0</v>
      </c>
      <c r="GMA22" s="35">
        <v>0</v>
      </c>
      <c r="GMB22" s="35">
        <v>0</v>
      </c>
      <c r="GMC22" s="35">
        <v>0</v>
      </c>
      <c r="GMD22" s="35">
        <v>0</v>
      </c>
      <c r="GME22" s="35">
        <v>0</v>
      </c>
      <c r="GMF22" s="35">
        <v>0</v>
      </c>
      <c r="GMG22" s="35">
        <v>0</v>
      </c>
      <c r="GMH22" s="35">
        <v>0</v>
      </c>
      <c r="GMI22" s="35">
        <v>0</v>
      </c>
      <c r="GMJ22" s="35">
        <v>0</v>
      </c>
      <c r="GMK22" s="35">
        <v>0</v>
      </c>
      <c r="GML22" s="35">
        <v>0</v>
      </c>
      <c r="GMM22" s="35">
        <v>0</v>
      </c>
      <c r="GMN22" s="35">
        <v>0</v>
      </c>
      <c r="GMO22" s="35">
        <v>0</v>
      </c>
      <c r="GMP22" s="35">
        <v>0</v>
      </c>
      <c r="GMQ22" s="35">
        <v>0</v>
      </c>
      <c r="GMR22" s="35">
        <v>0</v>
      </c>
      <c r="GMS22" s="35">
        <v>0</v>
      </c>
      <c r="GMT22" s="35">
        <v>0</v>
      </c>
      <c r="GMU22" s="35">
        <v>0</v>
      </c>
      <c r="GMV22" s="35">
        <v>0</v>
      </c>
      <c r="GMW22" s="35">
        <v>0</v>
      </c>
      <c r="GMX22" s="35">
        <v>0</v>
      </c>
      <c r="GMY22" s="35">
        <v>0</v>
      </c>
      <c r="GMZ22" s="35">
        <v>0</v>
      </c>
      <c r="GNA22" s="35">
        <v>0</v>
      </c>
      <c r="GNB22" s="35">
        <v>0</v>
      </c>
      <c r="GNC22" s="35">
        <v>0</v>
      </c>
      <c r="GND22" s="35">
        <v>0</v>
      </c>
      <c r="GNE22" s="35">
        <v>0</v>
      </c>
      <c r="GNF22" s="35">
        <v>0</v>
      </c>
      <c r="GNG22" s="35">
        <v>0</v>
      </c>
      <c r="GNH22" s="35">
        <v>0</v>
      </c>
      <c r="GNI22" s="35">
        <v>0</v>
      </c>
      <c r="GNJ22" s="35">
        <v>0</v>
      </c>
      <c r="GNK22" s="35">
        <v>0</v>
      </c>
      <c r="GNL22" s="35">
        <v>0</v>
      </c>
      <c r="GNM22" s="35">
        <v>0</v>
      </c>
      <c r="GNN22" s="35">
        <v>0</v>
      </c>
      <c r="GNO22" s="35">
        <v>0</v>
      </c>
      <c r="GNP22" s="35">
        <v>0</v>
      </c>
      <c r="GNQ22" s="35">
        <v>0</v>
      </c>
      <c r="GNR22" s="35">
        <v>0</v>
      </c>
      <c r="GNS22" s="35">
        <v>0</v>
      </c>
      <c r="GNT22" s="35">
        <v>0</v>
      </c>
      <c r="GNU22" s="35">
        <v>0</v>
      </c>
      <c r="GNV22" s="35">
        <v>0</v>
      </c>
      <c r="GNW22" s="35">
        <v>0</v>
      </c>
      <c r="GNX22" s="35">
        <v>0</v>
      </c>
      <c r="GNY22" s="35">
        <v>0</v>
      </c>
      <c r="GNZ22" s="35">
        <v>0</v>
      </c>
      <c r="GOA22" s="35">
        <v>0</v>
      </c>
      <c r="GOB22" s="35">
        <v>0</v>
      </c>
      <c r="GOC22" s="35">
        <v>0</v>
      </c>
      <c r="GOD22" s="35">
        <v>0</v>
      </c>
      <c r="GOE22" s="35">
        <v>0</v>
      </c>
      <c r="GOF22" s="35">
        <v>0</v>
      </c>
      <c r="GOG22" s="35">
        <v>0</v>
      </c>
      <c r="GOH22" s="35">
        <v>0</v>
      </c>
      <c r="GOI22" s="35">
        <v>0</v>
      </c>
      <c r="GOJ22" s="35">
        <v>0</v>
      </c>
      <c r="GOK22" s="35">
        <v>0</v>
      </c>
      <c r="GOL22" s="35">
        <v>0</v>
      </c>
      <c r="GOM22" s="35">
        <v>0</v>
      </c>
      <c r="GON22" s="35">
        <v>0</v>
      </c>
      <c r="GOO22" s="35">
        <v>0</v>
      </c>
      <c r="GOP22" s="35">
        <v>0</v>
      </c>
      <c r="GOQ22" s="35">
        <v>0</v>
      </c>
      <c r="GOR22" s="35">
        <v>0</v>
      </c>
      <c r="GOS22" s="35">
        <v>0</v>
      </c>
      <c r="GOT22" s="35">
        <v>0</v>
      </c>
      <c r="GOU22" s="35">
        <v>0</v>
      </c>
      <c r="GOV22" s="35">
        <v>0</v>
      </c>
      <c r="GOW22" s="35">
        <v>0</v>
      </c>
      <c r="GOX22" s="35">
        <v>0</v>
      </c>
      <c r="GOY22" s="35">
        <v>0</v>
      </c>
      <c r="GOZ22" s="35">
        <v>0</v>
      </c>
      <c r="GPA22" s="35">
        <v>0</v>
      </c>
      <c r="GPB22" s="35">
        <v>0</v>
      </c>
      <c r="GPC22" s="35">
        <v>0</v>
      </c>
      <c r="GPD22" s="35">
        <v>0</v>
      </c>
      <c r="GPE22" s="35">
        <v>0</v>
      </c>
      <c r="GPF22" s="35">
        <v>0</v>
      </c>
      <c r="GPG22" s="35">
        <v>0</v>
      </c>
      <c r="GPH22" s="35">
        <v>0</v>
      </c>
      <c r="GPI22" s="35">
        <v>0</v>
      </c>
      <c r="GPJ22" s="35">
        <v>0</v>
      </c>
      <c r="GPK22" s="35">
        <v>0</v>
      </c>
      <c r="GPL22" s="35">
        <v>0</v>
      </c>
      <c r="GPM22" s="35">
        <v>0</v>
      </c>
      <c r="GPN22" s="35">
        <v>0</v>
      </c>
      <c r="GPO22" s="35">
        <v>0</v>
      </c>
      <c r="GPP22" s="35">
        <v>0</v>
      </c>
      <c r="GPQ22" s="35">
        <v>0</v>
      </c>
      <c r="GPR22" s="35">
        <v>0</v>
      </c>
      <c r="GPS22" s="35">
        <v>0</v>
      </c>
      <c r="GPT22" s="35">
        <v>0</v>
      </c>
      <c r="GPU22" s="35">
        <v>0</v>
      </c>
      <c r="GPV22" s="35">
        <v>0</v>
      </c>
      <c r="GPW22" s="35">
        <v>0</v>
      </c>
      <c r="GPX22" s="35">
        <v>0</v>
      </c>
      <c r="GPY22" s="35">
        <v>0</v>
      </c>
      <c r="GPZ22" s="35">
        <v>0</v>
      </c>
      <c r="GQA22" s="35">
        <v>0</v>
      </c>
      <c r="GQB22" s="35">
        <v>0</v>
      </c>
      <c r="GQC22" s="35">
        <v>0</v>
      </c>
      <c r="GQD22" s="35">
        <v>0</v>
      </c>
      <c r="GQE22" s="35">
        <v>0</v>
      </c>
      <c r="GQF22" s="35">
        <v>0</v>
      </c>
      <c r="GQG22" s="35">
        <v>0</v>
      </c>
      <c r="GQH22" s="35">
        <v>0</v>
      </c>
      <c r="GQI22" s="35">
        <v>0</v>
      </c>
      <c r="GQJ22" s="35">
        <v>0</v>
      </c>
      <c r="GQK22" s="35">
        <v>0</v>
      </c>
      <c r="GQL22" s="35">
        <v>0</v>
      </c>
      <c r="GQM22" s="35">
        <v>0</v>
      </c>
      <c r="GQN22" s="35">
        <v>0</v>
      </c>
      <c r="GQO22" s="35">
        <v>0</v>
      </c>
      <c r="GQP22" s="35">
        <v>0</v>
      </c>
      <c r="GQQ22" s="35">
        <v>0</v>
      </c>
      <c r="GQR22" s="35">
        <v>0</v>
      </c>
      <c r="GQS22" s="35">
        <v>0</v>
      </c>
      <c r="GQT22" s="35">
        <v>0</v>
      </c>
      <c r="GQU22" s="35">
        <v>0</v>
      </c>
      <c r="GQV22" s="35">
        <v>0</v>
      </c>
      <c r="GQW22" s="35">
        <v>0</v>
      </c>
      <c r="GQX22" s="35">
        <v>0</v>
      </c>
      <c r="GQY22" s="35">
        <v>0</v>
      </c>
      <c r="GQZ22" s="35">
        <v>0</v>
      </c>
      <c r="GRA22" s="35">
        <v>0</v>
      </c>
      <c r="GRB22" s="35">
        <v>0</v>
      </c>
      <c r="GRC22" s="35">
        <v>0</v>
      </c>
      <c r="GRD22" s="35">
        <v>0</v>
      </c>
      <c r="GRE22" s="35">
        <v>0</v>
      </c>
      <c r="GRF22" s="35">
        <v>0</v>
      </c>
      <c r="GRG22" s="35">
        <v>0</v>
      </c>
      <c r="GRH22" s="35">
        <v>0</v>
      </c>
      <c r="GRI22" s="35">
        <v>0</v>
      </c>
      <c r="GRJ22" s="35">
        <v>0</v>
      </c>
      <c r="GRK22" s="35">
        <v>0</v>
      </c>
      <c r="GRL22" s="35">
        <v>0</v>
      </c>
      <c r="GRM22" s="35">
        <v>0</v>
      </c>
      <c r="GRN22" s="35">
        <v>0</v>
      </c>
      <c r="GRO22" s="35">
        <v>0</v>
      </c>
      <c r="GRP22" s="35">
        <v>0</v>
      </c>
      <c r="GRQ22" s="35">
        <v>0</v>
      </c>
      <c r="GRR22" s="35">
        <v>0</v>
      </c>
      <c r="GRS22" s="35">
        <v>0</v>
      </c>
      <c r="GRT22" s="35">
        <v>0</v>
      </c>
      <c r="GRU22" s="35">
        <v>0</v>
      </c>
      <c r="GRV22" s="35">
        <v>0</v>
      </c>
      <c r="GRW22" s="35">
        <v>0</v>
      </c>
      <c r="GRX22" s="35">
        <v>0</v>
      </c>
      <c r="GRY22" s="35">
        <v>0</v>
      </c>
      <c r="GRZ22" s="35">
        <v>0</v>
      </c>
      <c r="GSA22" s="35">
        <v>0</v>
      </c>
      <c r="GSB22" s="35">
        <v>0</v>
      </c>
      <c r="GSC22" s="35">
        <v>0</v>
      </c>
      <c r="GSD22" s="35">
        <v>0</v>
      </c>
      <c r="GSE22" s="35">
        <v>0</v>
      </c>
      <c r="GSF22" s="35">
        <v>0</v>
      </c>
      <c r="GSG22" s="35">
        <v>0</v>
      </c>
      <c r="GSH22" s="35">
        <v>0</v>
      </c>
      <c r="GSI22" s="35">
        <v>0</v>
      </c>
      <c r="GSJ22" s="35">
        <v>0</v>
      </c>
      <c r="GSK22" s="35">
        <v>0</v>
      </c>
      <c r="GSL22" s="35">
        <v>0</v>
      </c>
      <c r="GSM22" s="35">
        <v>0</v>
      </c>
      <c r="GSN22" s="35">
        <v>0</v>
      </c>
      <c r="GSO22" s="35">
        <v>0</v>
      </c>
      <c r="GSP22" s="35">
        <v>0</v>
      </c>
      <c r="GSQ22" s="35">
        <v>0</v>
      </c>
      <c r="GSR22" s="35">
        <v>0</v>
      </c>
      <c r="GSS22" s="35">
        <v>0</v>
      </c>
      <c r="GST22" s="35">
        <v>0</v>
      </c>
      <c r="GSU22" s="35">
        <v>0</v>
      </c>
      <c r="GSV22" s="35">
        <v>0</v>
      </c>
      <c r="GSW22" s="35">
        <v>0</v>
      </c>
      <c r="GSX22" s="35">
        <v>0</v>
      </c>
      <c r="GSY22" s="35">
        <v>0</v>
      </c>
      <c r="GSZ22" s="35">
        <v>0</v>
      </c>
      <c r="GTA22" s="35">
        <v>0</v>
      </c>
      <c r="GTB22" s="35">
        <v>0</v>
      </c>
      <c r="GTC22" s="35">
        <v>0</v>
      </c>
      <c r="GTD22" s="35">
        <v>0</v>
      </c>
      <c r="GTE22" s="35">
        <v>0</v>
      </c>
      <c r="GTF22" s="35">
        <v>0</v>
      </c>
      <c r="GTG22" s="35">
        <v>0</v>
      </c>
      <c r="GTH22" s="35">
        <v>0</v>
      </c>
      <c r="GTI22" s="35">
        <v>0</v>
      </c>
      <c r="GTJ22" s="35">
        <v>0</v>
      </c>
      <c r="GTK22" s="35">
        <v>0</v>
      </c>
      <c r="GTL22" s="35">
        <v>0</v>
      </c>
      <c r="GTM22" s="35">
        <v>0</v>
      </c>
      <c r="GTN22" s="35">
        <v>0</v>
      </c>
      <c r="GTO22" s="35">
        <v>0</v>
      </c>
      <c r="GTP22" s="35">
        <v>0</v>
      </c>
      <c r="GTQ22" s="35">
        <v>0</v>
      </c>
      <c r="GTR22" s="35">
        <v>0</v>
      </c>
      <c r="GTS22" s="35">
        <v>0</v>
      </c>
      <c r="GTT22" s="35">
        <v>0</v>
      </c>
      <c r="GTU22" s="35">
        <v>0</v>
      </c>
      <c r="GTV22" s="35">
        <v>0</v>
      </c>
      <c r="GTW22" s="35">
        <v>0</v>
      </c>
      <c r="GTX22" s="35">
        <v>0</v>
      </c>
      <c r="GTY22" s="35">
        <v>0</v>
      </c>
      <c r="GTZ22" s="35">
        <v>0</v>
      </c>
      <c r="GUA22" s="35">
        <v>0</v>
      </c>
      <c r="GUB22" s="35">
        <v>0</v>
      </c>
      <c r="GUC22" s="35">
        <v>0</v>
      </c>
      <c r="GUD22" s="35">
        <v>0</v>
      </c>
      <c r="GUE22" s="35">
        <v>0</v>
      </c>
      <c r="GUF22" s="35">
        <v>0</v>
      </c>
      <c r="GUG22" s="35">
        <v>0</v>
      </c>
      <c r="GUH22" s="35">
        <v>0</v>
      </c>
      <c r="GUI22" s="35">
        <v>0</v>
      </c>
      <c r="GUJ22" s="35">
        <v>0</v>
      </c>
      <c r="GUK22" s="35">
        <v>0</v>
      </c>
      <c r="GUL22" s="35">
        <v>0</v>
      </c>
      <c r="GUM22" s="35">
        <v>0</v>
      </c>
      <c r="GUN22" s="35">
        <v>0</v>
      </c>
      <c r="GUO22" s="35">
        <v>0</v>
      </c>
      <c r="GUP22" s="35">
        <v>0</v>
      </c>
      <c r="GUQ22" s="35">
        <v>0</v>
      </c>
      <c r="GUR22" s="35">
        <v>0</v>
      </c>
      <c r="GUS22" s="35">
        <v>0</v>
      </c>
      <c r="GUT22" s="35">
        <v>0</v>
      </c>
      <c r="GUU22" s="35">
        <v>0</v>
      </c>
      <c r="GUV22" s="35">
        <v>0</v>
      </c>
      <c r="GUW22" s="35">
        <v>0</v>
      </c>
      <c r="GUX22" s="35">
        <v>0</v>
      </c>
      <c r="GUY22" s="35">
        <v>0</v>
      </c>
      <c r="GUZ22" s="35">
        <v>0</v>
      </c>
      <c r="GVA22" s="35">
        <v>0</v>
      </c>
      <c r="GVB22" s="35">
        <v>0</v>
      </c>
      <c r="GVC22" s="35">
        <v>0</v>
      </c>
      <c r="GVD22" s="35">
        <v>0</v>
      </c>
      <c r="GVE22" s="35">
        <v>0</v>
      </c>
      <c r="GVF22" s="35">
        <v>0</v>
      </c>
      <c r="GVG22" s="35">
        <v>0</v>
      </c>
      <c r="GVH22" s="35">
        <v>0</v>
      </c>
      <c r="GVI22" s="35">
        <v>0</v>
      </c>
      <c r="GVJ22" s="35">
        <v>0</v>
      </c>
      <c r="GVK22" s="35">
        <v>0</v>
      </c>
      <c r="GVL22" s="35">
        <v>0</v>
      </c>
      <c r="GVM22" s="35">
        <v>0</v>
      </c>
      <c r="GVN22" s="35">
        <v>0</v>
      </c>
      <c r="GVO22" s="35">
        <v>0</v>
      </c>
      <c r="GVP22" s="35">
        <v>0</v>
      </c>
      <c r="GVQ22" s="35">
        <v>0</v>
      </c>
      <c r="GVR22" s="35">
        <v>0</v>
      </c>
      <c r="GVS22" s="35">
        <v>0</v>
      </c>
      <c r="GVT22" s="35">
        <v>0</v>
      </c>
      <c r="GVU22" s="35">
        <v>0</v>
      </c>
      <c r="GVV22" s="35">
        <v>0</v>
      </c>
      <c r="GVW22" s="35">
        <v>0</v>
      </c>
      <c r="GVX22" s="35">
        <v>0</v>
      </c>
      <c r="GVY22" s="35">
        <v>0</v>
      </c>
      <c r="GVZ22" s="35">
        <v>0</v>
      </c>
      <c r="GWA22" s="35">
        <v>0</v>
      </c>
      <c r="GWB22" s="35">
        <v>0</v>
      </c>
      <c r="GWC22" s="35">
        <v>0</v>
      </c>
      <c r="GWD22" s="35">
        <v>0</v>
      </c>
      <c r="GWE22" s="35">
        <v>0</v>
      </c>
      <c r="GWF22" s="35">
        <v>0</v>
      </c>
      <c r="GWG22" s="35">
        <v>0</v>
      </c>
      <c r="GWH22" s="35">
        <v>0</v>
      </c>
      <c r="GWI22" s="35">
        <v>0</v>
      </c>
      <c r="GWJ22" s="35">
        <v>0</v>
      </c>
      <c r="GWK22" s="35">
        <v>0</v>
      </c>
      <c r="GWL22" s="35">
        <v>0</v>
      </c>
      <c r="GWM22" s="35">
        <v>0</v>
      </c>
      <c r="GWN22" s="35">
        <v>0</v>
      </c>
      <c r="GWO22" s="35">
        <v>0</v>
      </c>
      <c r="GWP22" s="35">
        <v>0</v>
      </c>
      <c r="GWQ22" s="35">
        <v>0</v>
      </c>
      <c r="GWR22" s="35">
        <v>0</v>
      </c>
      <c r="GWS22" s="35">
        <v>0</v>
      </c>
      <c r="GWT22" s="35">
        <v>0</v>
      </c>
      <c r="GWU22" s="35">
        <v>0</v>
      </c>
      <c r="GWV22" s="35">
        <v>0</v>
      </c>
      <c r="GWW22" s="35">
        <v>0</v>
      </c>
      <c r="GWX22" s="35">
        <v>0</v>
      </c>
      <c r="GWY22" s="35">
        <v>0</v>
      </c>
      <c r="GWZ22" s="35">
        <v>0</v>
      </c>
      <c r="GXA22" s="35">
        <v>0</v>
      </c>
      <c r="GXB22" s="35">
        <v>0</v>
      </c>
      <c r="GXC22" s="35">
        <v>0</v>
      </c>
      <c r="GXD22" s="35">
        <v>0</v>
      </c>
      <c r="GXE22" s="35">
        <v>0</v>
      </c>
      <c r="GXF22" s="35">
        <v>0</v>
      </c>
      <c r="GXG22" s="35">
        <v>0</v>
      </c>
      <c r="GXH22" s="35">
        <v>0</v>
      </c>
      <c r="GXI22" s="35">
        <v>0</v>
      </c>
      <c r="GXJ22" s="35">
        <v>0</v>
      </c>
      <c r="GXK22" s="35">
        <v>0</v>
      </c>
      <c r="GXL22" s="35">
        <v>0</v>
      </c>
      <c r="GXM22" s="35">
        <v>0</v>
      </c>
      <c r="GXN22" s="35">
        <v>0</v>
      </c>
      <c r="GXO22" s="35">
        <v>0</v>
      </c>
      <c r="GXP22" s="35">
        <v>0</v>
      </c>
      <c r="GXQ22" s="35">
        <v>0</v>
      </c>
      <c r="GXR22" s="35">
        <v>0</v>
      </c>
      <c r="GXS22" s="35">
        <v>0</v>
      </c>
      <c r="GXT22" s="35">
        <v>0</v>
      </c>
      <c r="GXU22" s="35">
        <v>0</v>
      </c>
      <c r="GXV22" s="35">
        <v>0</v>
      </c>
      <c r="GXW22" s="35">
        <v>0</v>
      </c>
      <c r="GXX22" s="35">
        <v>0</v>
      </c>
      <c r="GXY22" s="35">
        <v>0</v>
      </c>
      <c r="GXZ22" s="35">
        <v>0</v>
      </c>
      <c r="GYA22" s="35">
        <v>0</v>
      </c>
      <c r="GYB22" s="35">
        <v>0</v>
      </c>
      <c r="GYC22" s="35">
        <v>0</v>
      </c>
      <c r="GYD22" s="35">
        <v>0</v>
      </c>
      <c r="GYE22" s="35">
        <v>0</v>
      </c>
      <c r="GYF22" s="35">
        <v>0</v>
      </c>
      <c r="GYG22" s="35">
        <v>0</v>
      </c>
      <c r="GYH22" s="35">
        <v>0</v>
      </c>
      <c r="GYI22" s="35">
        <v>0</v>
      </c>
      <c r="GYJ22" s="35">
        <v>0</v>
      </c>
      <c r="GYK22" s="35">
        <v>0</v>
      </c>
      <c r="GYL22" s="35">
        <v>0</v>
      </c>
      <c r="GYM22" s="35">
        <v>0</v>
      </c>
      <c r="GYN22" s="35">
        <v>0</v>
      </c>
      <c r="GYO22" s="35">
        <v>0</v>
      </c>
      <c r="GYP22" s="35">
        <v>0</v>
      </c>
      <c r="GYQ22" s="35">
        <v>0</v>
      </c>
      <c r="GYR22" s="35">
        <v>0</v>
      </c>
      <c r="GYS22" s="35">
        <v>0</v>
      </c>
      <c r="GYT22" s="35">
        <v>0</v>
      </c>
      <c r="GYU22" s="35">
        <v>0</v>
      </c>
      <c r="GYV22" s="35">
        <v>0</v>
      </c>
      <c r="GYW22" s="35">
        <v>0</v>
      </c>
      <c r="GYX22" s="35">
        <v>0</v>
      </c>
      <c r="GYY22" s="35">
        <v>0</v>
      </c>
      <c r="GYZ22" s="35">
        <v>0</v>
      </c>
      <c r="GZA22" s="35">
        <v>0</v>
      </c>
      <c r="GZB22" s="35">
        <v>0</v>
      </c>
      <c r="GZC22" s="35">
        <v>0</v>
      </c>
      <c r="GZD22" s="35">
        <v>0</v>
      </c>
      <c r="GZE22" s="35">
        <v>0</v>
      </c>
      <c r="GZF22" s="35">
        <v>0</v>
      </c>
      <c r="GZG22" s="35">
        <v>0</v>
      </c>
      <c r="GZH22" s="35">
        <v>0</v>
      </c>
      <c r="GZI22" s="35">
        <v>0</v>
      </c>
      <c r="GZJ22" s="35">
        <v>0</v>
      </c>
      <c r="GZK22" s="35">
        <v>0</v>
      </c>
      <c r="GZL22" s="35">
        <v>0</v>
      </c>
      <c r="GZM22" s="35">
        <v>0</v>
      </c>
      <c r="GZN22" s="35">
        <v>0</v>
      </c>
      <c r="GZO22" s="35">
        <v>0</v>
      </c>
      <c r="GZP22" s="35">
        <v>0</v>
      </c>
      <c r="GZQ22" s="35">
        <v>0</v>
      </c>
      <c r="GZR22" s="35">
        <v>0</v>
      </c>
      <c r="GZS22" s="35">
        <v>0</v>
      </c>
      <c r="GZT22" s="35">
        <v>0</v>
      </c>
      <c r="GZU22" s="35">
        <v>0</v>
      </c>
      <c r="GZV22" s="35">
        <v>0</v>
      </c>
      <c r="GZW22" s="35">
        <v>0</v>
      </c>
      <c r="GZX22" s="35">
        <v>0</v>
      </c>
      <c r="GZY22" s="35">
        <v>0</v>
      </c>
      <c r="GZZ22" s="35">
        <v>0</v>
      </c>
      <c r="HAA22" s="35">
        <v>0</v>
      </c>
      <c r="HAB22" s="35">
        <v>0</v>
      </c>
      <c r="HAC22" s="35">
        <v>0</v>
      </c>
      <c r="HAD22" s="35">
        <v>0</v>
      </c>
      <c r="HAE22" s="35">
        <v>0</v>
      </c>
      <c r="HAF22" s="35">
        <v>0</v>
      </c>
      <c r="HAG22" s="35">
        <v>0</v>
      </c>
      <c r="HAH22" s="35">
        <v>0</v>
      </c>
      <c r="HAI22" s="35">
        <v>0</v>
      </c>
      <c r="HAJ22" s="35">
        <v>0</v>
      </c>
      <c r="HAK22" s="35">
        <v>0</v>
      </c>
      <c r="HAL22" s="35">
        <v>0</v>
      </c>
      <c r="HAM22" s="35">
        <v>0</v>
      </c>
      <c r="HAN22" s="35">
        <v>0</v>
      </c>
      <c r="HAO22" s="35">
        <v>0</v>
      </c>
      <c r="HAP22" s="35">
        <v>0</v>
      </c>
      <c r="HAQ22" s="35">
        <v>0</v>
      </c>
      <c r="HAR22" s="35">
        <v>0</v>
      </c>
      <c r="HAS22" s="35">
        <v>0</v>
      </c>
      <c r="HAT22" s="35">
        <v>0</v>
      </c>
      <c r="HAU22" s="35">
        <v>0</v>
      </c>
      <c r="HAV22" s="35">
        <v>0</v>
      </c>
      <c r="HAW22" s="35">
        <v>0</v>
      </c>
      <c r="HAX22" s="35">
        <v>0</v>
      </c>
      <c r="HAY22" s="35">
        <v>0</v>
      </c>
      <c r="HAZ22" s="35">
        <v>0</v>
      </c>
      <c r="HBA22" s="35">
        <v>0</v>
      </c>
      <c r="HBB22" s="35">
        <v>0</v>
      </c>
      <c r="HBC22" s="35">
        <v>0</v>
      </c>
      <c r="HBD22" s="35">
        <v>0</v>
      </c>
      <c r="HBE22" s="35">
        <v>0</v>
      </c>
      <c r="HBF22" s="35">
        <v>0</v>
      </c>
      <c r="HBG22" s="35">
        <v>0</v>
      </c>
      <c r="HBH22" s="35">
        <v>0</v>
      </c>
      <c r="HBI22" s="35">
        <v>0</v>
      </c>
      <c r="HBJ22" s="35">
        <v>0</v>
      </c>
      <c r="HBK22" s="35">
        <v>0</v>
      </c>
      <c r="HBL22" s="35">
        <v>0</v>
      </c>
      <c r="HBM22" s="35">
        <v>0</v>
      </c>
      <c r="HBN22" s="35">
        <v>0</v>
      </c>
      <c r="HBO22" s="35">
        <v>0</v>
      </c>
      <c r="HBP22" s="35">
        <v>0</v>
      </c>
      <c r="HBQ22" s="35">
        <v>0</v>
      </c>
      <c r="HBR22" s="35">
        <v>0</v>
      </c>
      <c r="HBS22" s="35">
        <v>0</v>
      </c>
      <c r="HBT22" s="35">
        <v>0</v>
      </c>
      <c r="HBU22" s="35">
        <v>0</v>
      </c>
      <c r="HBV22" s="35">
        <v>0</v>
      </c>
      <c r="HBW22" s="35">
        <v>0</v>
      </c>
      <c r="HBX22" s="35">
        <v>0</v>
      </c>
      <c r="HBY22" s="35">
        <v>0</v>
      </c>
      <c r="HBZ22" s="35">
        <v>0</v>
      </c>
      <c r="HCA22" s="35">
        <v>0</v>
      </c>
      <c r="HCB22" s="35">
        <v>0</v>
      </c>
      <c r="HCC22" s="35">
        <v>0</v>
      </c>
      <c r="HCD22" s="35">
        <v>0</v>
      </c>
      <c r="HCE22" s="35">
        <v>0</v>
      </c>
      <c r="HCF22" s="35">
        <v>0</v>
      </c>
      <c r="HCG22" s="35">
        <v>0</v>
      </c>
      <c r="HCH22" s="35">
        <v>0</v>
      </c>
      <c r="HCI22" s="35">
        <v>0</v>
      </c>
      <c r="HCJ22" s="35">
        <v>0</v>
      </c>
      <c r="HCK22" s="35">
        <v>0</v>
      </c>
      <c r="HCL22" s="35">
        <v>0</v>
      </c>
      <c r="HCM22" s="35">
        <v>0</v>
      </c>
      <c r="HCN22" s="35">
        <v>0</v>
      </c>
      <c r="HCO22" s="35">
        <v>0</v>
      </c>
      <c r="HCP22" s="35">
        <v>0</v>
      </c>
      <c r="HCQ22" s="35">
        <v>0</v>
      </c>
      <c r="HCR22" s="35">
        <v>0</v>
      </c>
      <c r="HCS22" s="35">
        <v>0</v>
      </c>
      <c r="HCT22" s="35">
        <v>0</v>
      </c>
      <c r="HCU22" s="35">
        <v>0</v>
      </c>
      <c r="HCV22" s="35">
        <v>0</v>
      </c>
      <c r="HCW22" s="35">
        <v>0</v>
      </c>
      <c r="HCX22" s="35">
        <v>0</v>
      </c>
      <c r="HCY22" s="35">
        <v>0</v>
      </c>
      <c r="HCZ22" s="35">
        <v>0</v>
      </c>
      <c r="HDA22" s="35">
        <v>0</v>
      </c>
      <c r="HDB22" s="35">
        <v>0</v>
      </c>
      <c r="HDC22" s="35">
        <v>0</v>
      </c>
      <c r="HDD22" s="35">
        <v>0</v>
      </c>
      <c r="HDE22" s="35">
        <v>0</v>
      </c>
      <c r="HDF22" s="35">
        <v>0</v>
      </c>
      <c r="HDG22" s="35">
        <v>0</v>
      </c>
      <c r="HDH22" s="35">
        <v>0</v>
      </c>
      <c r="HDI22" s="35">
        <v>0</v>
      </c>
      <c r="HDJ22" s="35">
        <v>0</v>
      </c>
      <c r="HDK22" s="35">
        <v>0</v>
      </c>
      <c r="HDL22" s="35">
        <v>0</v>
      </c>
      <c r="HDM22" s="35">
        <v>0</v>
      </c>
      <c r="HDN22" s="35">
        <v>0</v>
      </c>
      <c r="HDO22" s="35">
        <v>0</v>
      </c>
      <c r="HDP22" s="35">
        <v>0</v>
      </c>
      <c r="HDQ22" s="35">
        <v>0</v>
      </c>
      <c r="HDR22" s="35">
        <v>0</v>
      </c>
      <c r="HDS22" s="35">
        <v>0</v>
      </c>
      <c r="HDT22" s="35">
        <v>0</v>
      </c>
      <c r="HDU22" s="35">
        <v>0</v>
      </c>
      <c r="HDV22" s="35">
        <v>0</v>
      </c>
      <c r="HDW22" s="35">
        <v>0</v>
      </c>
      <c r="HDX22" s="35">
        <v>0</v>
      </c>
      <c r="HDY22" s="35">
        <v>0</v>
      </c>
      <c r="HDZ22" s="35">
        <v>0</v>
      </c>
      <c r="HEA22" s="35">
        <v>0</v>
      </c>
      <c r="HEB22" s="35">
        <v>0</v>
      </c>
      <c r="HEC22" s="35">
        <v>0</v>
      </c>
      <c r="HED22" s="35">
        <v>0</v>
      </c>
      <c r="HEE22" s="35">
        <v>0</v>
      </c>
      <c r="HEF22" s="35">
        <v>0</v>
      </c>
      <c r="HEG22" s="35">
        <v>0</v>
      </c>
      <c r="HEH22" s="35">
        <v>0</v>
      </c>
      <c r="HEI22" s="35">
        <v>0</v>
      </c>
      <c r="HEJ22" s="35">
        <v>0</v>
      </c>
      <c r="HEK22" s="35">
        <v>0</v>
      </c>
      <c r="HEL22" s="35">
        <v>0</v>
      </c>
      <c r="HEM22" s="35">
        <v>0</v>
      </c>
      <c r="HEN22" s="35">
        <v>0</v>
      </c>
      <c r="HEO22" s="35">
        <v>0</v>
      </c>
      <c r="HEP22" s="35">
        <v>0</v>
      </c>
      <c r="HEQ22" s="35">
        <v>0</v>
      </c>
      <c r="HER22" s="35">
        <v>0</v>
      </c>
      <c r="HES22" s="35">
        <v>0</v>
      </c>
      <c r="HET22" s="35">
        <v>0</v>
      </c>
      <c r="HEU22" s="35">
        <v>0</v>
      </c>
      <c r="HEV22" s="35">
        <v>0</v>
      </c>
      <c r="HEW22" s="35">
        <v>0</v>
      </c>
      <c r="HEX22" s="35">
        <v>0</v>
      </c>
      <c r="HEY22" s="35">
        <v>0</v>
      </c>
      <c r="HEZ22" s="35">
        <v>0</v>
      </c>
      <c r="HFA22" s="35">
        <v>0</v>
      </c>
      <c r="HFB22" s="35">
        <v>0</v>
      </c>
      <c r="HFC22" s="35">
        <v>0</v>
      </c>
      <c r="HFD22" s="35">
        <v>0</v>
      </c>
      <c r="HFE22" s="35">
        <v>0</v>
      </c>
      <c r="HFF22" s="35">
        <v>0</v>
      </c>
      <c r="HFG22" s="35">
        <v>0</v>
      </c>
      <c r="HFH22" s="35">
        <v>0</v>
      </c>
      <c r="HFI22" s="35">
        <v>0</v>
      </c>
      <c r="HFJ22" s="35">
        <v>0</v>
      </c>
      <c r="HFK22" s="35">
        <v>0</v>
      </c>
      <c r="HFL22" s="35">
        <v>0</v>
      </c>
      <c r="HFM22" s="35">
        <v>0</v>
      </c>
      <c r="HFN22" s="35">
        <v>0</v>
      </c>
      <c r="HFO22" s="35">
        <v>0</v>
      </c>
      <c r="HFP22" s="35">
        <v>0</v>
      </c>
      <c r="HFQ22" s="35">
        <v>0</v>
      </c>
      <c r="HFR22" s="35">
        <v>0</v>
      </c>
      <c r="HFS22" s="35">
        <v>0</v>
      </c>
      <c r="HFT22" s="35">
        <v>0</v>
      </c>
      <c r="HFU22" s="35">
        <v>0</v>
      </c>
      <c r="HFV22" s="35">
        <v>0</v>
      </c>
      <c r="HFW22" s="35">
        <v>0</v>
      </c>
      <c r="HFX22" s="35">
        <v>0</v>
      </c>
      <c r="HFY22" s="35">
        <v>0</v>
      </c>
      <c r="HFZ22" s="35">
        <v>0</v>
      </c>
      <c r="HGA22" s="35">
        <v>0</v>
      </c>
      <c r="HGB22" s="35">
        <v>0</v>
      </c>
      <c r="HGC22" s="35">
        <v>0</v>
      </c>
      <c r="HGD22" s="35">
        <v>0</v>
      </c>
      <c r="HGE22" s="35">
        <v>0</v>
      </c>
      <c r="HGF22" s="35">
        <v>0</v>
      </c>
      <c r="HGG22" s="35">
        <v>0</v>
      </c>
      <c r="HGH22" s="35">
        <v>0</v>
      </c>
      <c r="HGI22" s="35">
        <v>0</v>
      </c>
      <c r="HGJ22" s="35">
        <v>0</v>
      </c>
      <c r="HGK22" s="35">
        <v>0</v>
      </c>
      <c r="HGL22" s="35">
        <v>0</v>
      </c>
      <c r="HGM22" s="35">
        <v>0</v>
      </c>
      <c r="HGN22" s="35">
        <v>0</v>
      </c>
      <c r="HGO22" s="35">
        <v>0</v>
      </c>
      <c r="HGP22" s="35">
        <v>0</v>
      </c>
      <c r="HGQ22" s="35">
        <v>0</v>
      </c>
      <c r="HGR22" s="35">
        <v>0</v>
      </c>
      <c r="HGS22" s="35">
        <v>0</v>
      </c>
      <c r="HGT22" s="35">
        <v>0</v>
      </c>
      <c r="HGU22" s="35">
        <v>0</v>
      </c>
      <c r="HGV22" s="35">
        <v>0</v>
      </c>
      <c r="HGW22" s="35">
        <v>0</v>
      </c>
      <c r="HGX22" s="35">
        <v>0</v>
      </c>
      <c r="HGY22" s="35">
        <v>0</v>
      </c>
      <c r="HGZ22" s="35">
        <v>0</v>
      </c>
      <c r="HHA22" s="35">
        <v>0</v>
      </c>
      <c r="HHB22" s="35">
        <v>0</v>
      </c>
      <c r="HHC22" s="35">
        <v>0</v>
      </c>
      <c r="HHD22" s="35">
        <v>0</v>
      </c>
      <c r="HHE22" s="35">
        <v>0</v>
      </c>
      <c r="HHF22" s="35">
        <v>0</v>
      </c>
      <c r="HHG22" s="35">
        <v>0</v>
      </c>
      <c r="HHH22" s="35">
        <v>0</v>
      </c>
      <c r="HHI22" s="35">
        <v>0</v>
      </c>
      <c r="HHJ22" s="35">
        <v>0</v>
      </c>
      <c r="HHK22" s="35">
        <v>0</v>
      </c>
      <c r="HHL22" s="35">
        <v>0</v>
      </c>
      <c r="HHM22" s="35">
        <v>0</v>
      </c>
      <c r="HHN22" s="35">
        <v>0</v>
      </c>
      <c r="HHO22" s="35">
        <v>0</v>
      </c>
      <c r="HHP22" s="35">
        <v>0</v>
      </c>
      <c r="HHQ22" s="35">
        <v>0</v>
      </c>
      <c r="HHR22" s="35">
        <v>0</v>
      </c>
      <c r="HHS22" s="35">
        <v>0</v>
      </c>
      <c r="HHT22" s="35">
        <v>0</v>
      </c>
      <c r="HHU22" s="35">
        <v>0</v>
      </c>
      <c r="HHV22" s="35">
        <v>0</v>
      </c>
      <c r="HHW22" s="35">
        <v>0</v>
      </c>
      <c r="HHX22" s="35">
        <v>0</v>
      </c>
      <c r="HHY22" s="35">
        <v>0</v>
      </c>
      <c r="HHZ22" s="35">
        <v>0</v>
      </c>
      <c r="HIA22" s="35">
        <v>0</v>
      </c>
      <c r="HIB22" s="35">
        <v>0</v>
      </c>
      <c r="HIC22" s="35">
        <v>0</v>
      </c>
      <c r="HID22" s="35">
        <v>0</v>
      </c>
      <c r="HIE22" s="35">
        <v>0</v>
      </c>
      <c r="HIF22" s="35">
        <v>0</v>
      </c>
      <c r="HIG22" s="35">
        <v>0</v>
      </c>
      <c r="HIH22" s="35">
        <v>0</v>
      </c>
      <c r="HII22" s="35">
        <v>0</v>
      </c>
      <c r="HIJ22" s="35">
        <v>0</v>
      </c>
      <c r="HIK22" s="35">
        <v>0</v>
      </c>
      <c r="HIL22" s="35">
        <v>0</v>
      </c>
      <c r="HIM22" s="35">
        <v>0</v>
      </c>
      <c r="HIN22" s="35">
        <v>0</v>
      </c>
      <c r="HIO22" s="35">
        <v>0</v>
      </c>
      <c r="HIP22" s="35">
        <v>0</v>
      </c>
      <c r="HIQ22" s="35">
        <v>0</v>
      </c>
      <c r="HIR22" s="35">
        <v>0</v>
      </c>
      <c r="HIS22" s="35">
        <v>0</v>
      </c>
      <c r="HIT22" s="35">
        <v>0</v>
      </c>
      <c r="HIU22" s="35">
        <v>0</v>
      </c>
      <c r="HIV22" s="35">
        <v>0</v>
      </c>
      <c r="HIW22" s="35">
        <v>0</v>
      </c>
      <c r="HIX22" s="35">
        <v>0</v>
      </c>
      <c r="HIY22" s="35">
        <v>0</v>
      </c>
      <c r="HIZ22" s="35">
        <v>0</v>
      </c>
      <c r="HJA22" s="35">
        <v>0</v>
      </c>
      <c r="HJB22" s="35">
        <v>0</v>
      </c>
      <c r="HJC22" s="35">
        <v>0</v>
      </c>
      <c r="HJD22" s="35">
        <v>0</v>
      </c>
      <c r="HJE22" s="35">
        <v>0</v>
      </c>
      <c r="HJF22" s="35">
        <v>0</v>
      </c>
      <c r="HJG22" s="35">
        <v>0</v>
      </c>
      <c r="HJH22" s="35">
        <v>0</v>
      </c>
      <c r="HJI22" s="35">
        <v>0</v>
      </c>
      <c r="HJJ22" s="35">
        <v>0</v>
      </c>
      <c r="HJK22" s="35">
        <v>0</v>
      </c>
      <c r="HJL22" s="35">
        <v>0</v>
      </c>
      <c r="HJM22" s="35">
        <v>0</v>
      </c>
      <c r="HJN22" s="35">
        <v>0</v>
      </c>
      <c r="HJO22" s="35">
        <v>0</v>
      </c>
      <c r="HJP22" s="35">
        <v>0</v>
      </c>
      <c r="HJQ22" s="35">
        <v>0</v>
      </c>
      <c r="HJR22" s="35">
        <v>0</v>
      </c>
      <c r="HJS22" s="35">
        <v>0</v>
      </c>
      <c r="HJT22" s="35">
        <v>0</v>
      </c>
      <c r="HJU22" s="35">
        <v>0</v>
      </c>
      <c r="HJV22" s="35">
        <v>0</v>
      </c>
      <c r="HJW22" s="35">
        <v>0</v>
      </c>
      <c r="HJX22" s="35">
        <v>0</v>
      </c>
      <c r="HJY22" s="35">
        <v>0</v>
      </c>
      <c r="HJZ22" s="35">
        <v>0</v>
      </c>
      <c r="HKA22" s="35">
        <v>0</v>
      </c>
      <c r="HKB22" s="35">
        <v>0</v>
      </c>
      <c r="HKC22" s="35">
        <v>0</v>
      </c>
      <c r="HKD22" s="35">
        <v>0</v>
      </c>
      <c r="HKE22" s="35">
        <v>0</v>
      </c>
      <c r="HKF22" s="35">
        <v>0</v>
      </c>
      <c r="HKG22" s="35">
        <v>0</v>
      </c>
      <c r="HKH22" s="35">
        <v>0</v>
      </c>
      <c r="HKI22" s="35">
        <v>0</v>
      </c>
      <c r="HKJ22" s="35">
        <v>0</v>
      </c>
      <c r="HKK22" s="35">
        <v>0</v>
      </c>
      <c r="HKL22" s="35">
        <v>0</v>
      </c>
      <c r="HKM22" s="35">
        <v>0</v>
      </c>
      <c r="HKN22" s="35">
        <v>0</v>
      </c>
      <c r="HKO22" s="35">
        <v>0</v>
      </c>
      <c r="HKP22" s="35">
        <v>0</v>
      </c>
      <c r="HKQ22" s="35">
        <v>0</v>
      </c>
      <c r="HKR22" s="35">
        <v>0</v>
      </c>
      <c r="HKS22" s="35">
        <v>0</v>
      </c>
      <c r="HKT22" s="35">
        <v>0</v>
      </c>
      <c r="HKU22" s="35">
        <v>0</v>
      </c>
      <c r="HKV22" s="35">
        <v>0</v>
      </c>
      <c r="HKW22" s="35">
        <v>0</v>
      </c>
      <c r="HKX22" s="35">
        <v>0</v>
      </c>
      <c r="HKY22" s="35">
        <v>0</v>
      </c>
      <c r="HKZ22" s="35">
        <v>0</v>
      </c>
      <c r="HLA22" s="35">
        <v>0</v>
      </c>
      <c r="HLB22" s="35">
        <v>0</v>
      </c>
      <c r="HLC22" s="35">
        <v>0</v>
      </c>
      <c r="HLD22" s="35">
        <v>0</v>
      </c>
      <c r="HLE22" s="35">
        <v>0</v>
      </c>
      <c r="HLF22" s="35">
        <v>0</v>
      </c>
      <c r="HLG22" s="35">
        <v>0</v>
      </c>
      <c r="HLH22" s="35">
        <v>0</v>
      </c>
      <c r="HLI22" s="35">
        <v>0</v>
      </c>
      <c r="HLJ22" s="35">
        <v>0</v>
      </c>
      <c r="HLK22" s="35">
        <v>0</v>
      </c>
      <c r="HLL22" s="35">
        <v>0</v>
      </c>
      <c r="HLM22" s="35">
        <v>0</v>
      </c>
      <c r="HLN22" s="35">
        <v>0</v>
      </c>
      <c r="HLO22" s="35">
        <v>0</v>
      </c>
      <c r="HLP22" s="35">
        <v>0</v>
      </c>
      <c r="HLQ22" s="35">
        <v>0</v>
      </c>
      <c r="HLR22" s="35">
        <v>0</v>
      </c>
      <c r="HLS22" s="35">
        <v>0</v>
      </c>
      <c r="HLT22" s="35">
        <v>0</v>
      </c>
      <c r="HLU22" s="35">
        <v>0</v>
      </c>
      <c r="HLV22" s="35">
        <v>0</v>
      </c>
      <c r="HLW22" s="35">
        <v>0</v>
      </c>
      <c r="HLX22" s="35">
        <v>0</v>
      </c>
      <c r="HLY22" s="35">
        <v>0</v>
      </c>
      <c r="HLZ22" s="35">
        <v>0</v>
      </c>
      <c r="HMA22" s="35">
        <v>0</v>
      </c>
      <c r="HMB22" s="35">
        <v>0</v>
      </c>
      <c r="HMC22" s="35">
        <v>0</v>
      </c>
      <c r="HMD22" s="35">
        <v>0</v>
      </c>
      <c r="HME22" s="35">
        <v>0</v>
      </c>
      <c r="HMF22" s="35">
        <v>0</v>
      </c>
      <c r="HMG22" s="35">
        <v>0</v>
      </c>
      <c r="HMH22" s="35">
        <v>0</v>
      </c>
      <c r="HMI22" s="35">
        <v>0</v>
      </c>
      <c r="HMJ22" s="35">
        <v>0</v>
      </c>
      <c r="HMK22" s="35">
        <v>0</v>
      </c>
      <c r="HML22" s="35">
        <v>0</v>
      </c>
      <c r="HMM22" s="35">
        <v>0</v>
      </c>
      <c r="HMN22" s="35">
        <v>0</v>
      </c>
      <c r="HMO22" s="35">
        <v>0</v>
      </c>
      <c r="HMP22" s="35">
        <v>0</v>
      </c>
      <c r="HMQ22" s="35">
        <v>0</v>
      </c>
      <c r="HMR22" s="35">
        <v>0</v>
      </c>
      <c r="HMS22" s="35">
        <v>0</v>
      </c>
      <c r="HMT22" s="35">
        <v>0</v>
      </c>
      <c r="HMU22" s="35">
        <v>0</v>
      </c>
      <c r="HMV22" s="35">
        <v>0</v>
      </c>
      <c r="HMW22" s="35">
        <v>0</v>
      </c>
      <c r="HMX22" s="35">
        <v>0</v>
      </c>
      <c r="HMY22" s="35">
        <v>0</v>
      </c>
      <c r="HMZ22" s="35">
        <v>0</v>
      </c>
      <c r="HNA22" s="35">
        <v>0</v>
      </c>
      <c r="HNB22" s="35">
        <v>0</v>
      </c>
      <c r="HNC22" s="35">
        <v>0</v>
      </c>
      <c r="HND22" s="35">
        <v>0</v>
      </c>
      <c r="HNE22" s="35">
        <v>0</v>
      </c>
      <c r="HNF22" s="35">
        <v>0</v>
      </c>
      <c r="HNG22" s="35">
        <v>0</v>
      </c>
      <c r="HNH22" s="35">
        <v>0</v>
      </c>
      <c r="HNI22" s="35">
        <v>0</v>
      </c>
      <c r="HNJ22" s="35">
        <v>0</v>
      </c>
      <c r="HNK22" s="35">
        <v>0</v>
      </c>
      <c r="HNL22" s="35">
        <v>0</v>
      </c>
      <c r="HNM22" s="35">
        <v>0</v>
      </c>
      <c r="HNN22" s="35">
        <v>0</v>
      </c>
      <c r="HNO22" s="35">
        <v>0</v>
      </c>
      <c r="HNP22" s="35">
        <v>0</v>
      </c>
      <c r="HNQ22" s="35">
        <v>0</v>
      </c>
      <c r="HNR22" s="35">
        <v>0</v>
      </c>
      <c r="HNS22" s="35">
        <v>0</v>
      </c>
      <c r="HNT22" s="35">
        <v>0</v>
      </c>
      <c r="HNU22" s="35">
        <v>0</v>
      </c>
      <c r="HNV22" s="35">
        <v>0</v>
      </c>
      <c r="HNW22" s="35">
        <v>0</v>
      </c>
      <c r="HNX22" s="35">
        <v>0</v>
      </c>
      <c r="HNY22" s="35">
        <v>0</v>
      </c>
      <c r="HNZ22" s="35">
        <v>0</v>
      </c>
      <c r="HOA22" s="35">
        <v>0</v>
      </c>
      <c r="HOB22" s="35">
        <v>0</v>
      </c>
      <c r="HOC22" s="35">
        <v>0</v>
      </c>
      <c r="HOD22" s="35">
        <v>0</v>
      </c>
      <c r="HOE22" s="35">
        <v>0</v>
      </c>
      <c r="HOF22" s="35">
        <v>0</v>
      </c>
      <c r="HOG22" s="35">
        <v>0</v>
      </c>
      <c r="HOH22" s="35">
        <v>0</v>
      </c>
      <c r="HOI22" s="35">
        <v>0</v>
      </c>
      <c r="HOJ22" s="35">
        <v>0</v>
      </c>
      <c r="HOK22" s="35">
        <v>0</v>
      </c>
      <c r="HOL22" s="35">
        <v>0</v>
      </c>
      <c r="HOM22" s="35">
        <v>0</v>
      </c>
      <c r="HON22" s="35">
        <v>0</v>
      </c>
      <c r="HOO22" s="35">
        <v>0</v>
      </c>
      <c r="HOP22" s="35">
        <v>0</v>
      </c>
      <c r="HOQ22" s="35">
        <v>0</v>
      </c>
      <c r="HOR22" s="35">
        <v>0</v>
      </c>
      <c r="HOS22" s="35">
        <v>0</v>
      </c>
      <c r="HOT22" s="35">
        <v>0</v>
      </c>
      <c r="HOU22" s="35">
        <v>0</v>
      </c>
      <c r="HOV22" s="35">
        <v>0</v>
      </c>
      <c r="HOW22" s="35">
        <v>0</v>
      </c>
      <c r="HOX22" s="35">
        <v>0</v>
      </c>
      <c r="HOY22" s="35">
        <v>0</v>
      </c>
      <c r="HOZ22" s="35">
        <v>0</v>
      </c>
      <c r="HPA22" s="35">
        <v>0</v>
      </c>
      <c r="HPB22" s="35">
        <v>0</v>
      </c>
      <c r="HPC22" s="35">
        <v>0</v>
      </c>
      <c r="HPD22" s="35">
        <v>0</v>
      </c>
      <c r="HPE22" s="35">
        <v>0</v>
      </c>
      <c r="HPF22" s="35">
        <v>0</v>
      </c>
      <c r="HPG22" s="35">
        <v>0</v>
      </c>
      <c r="HPH22" s="35">
        <v>0</v>
      </c>
      <c r="HPI22" s="35">
        <v>0</v>
      </c>
      <c r="HPJ22" s="35">
        <v>0</v>
      </c>
      <c r="HPK22" s="35">
        <v>0</v>
      </c>
      <c r="HPL22" s="35">
        <v>0</v>
      </c>
      <c r="HPM22" s="35">
        <v>0</v>
      </c>
      <c r="HPN22" s="35">
        <v>0</v>
      </c>
      <c r="HPO22" s="35">
        <v>0</v>
      </c>
      <c r="HPP22" s="35">
        <v>0</v>
      </c>
      <c r="HPQ22" s="35">
        <v>0</v>
      </c>
      <c r="HPR22" s="35">
        <v>0</v>
      </c>
      <c r="HPS22" s="35">
        <v>0</v>
      </c>
      <c r="HPT22" s="35">
        <v>0</v>
      </c>
      <c r="HPU22" s="35">
        <v>0</v>
      </c>
      <c r="HPV22" s="35">
        <v>0</v>
      </c>
      <c r="HPW22" s="35">
        <v>0</v>
      </c>
      <c r="HPX22" s="35">
        <v>0</v>
      </c>
      <c r="HPY22" s="35">
        <v>0</v>
      </c>
      <c r="HPZ22" s="35">
        <v>0</v>
      </c>
      <c r="HQA22" s="35">
        <v>0</v>
      </c>
      <c r="HQB22" s="35">
        <v>0</v>
      </c>
      <c r="HQC22" s="35">
        <v>0</v>
      </c>
      <c r="HQD22" s="35">
        <v>0</v>
      </c>
      <c r="HQE22" s="35">
        <v>0</v>
      </c>
      <c r="HQF22" s="35">
        <v>0</v>
      </c>
      <c r="HQG22" s="35">
        <v>0</v>
      </c>
      <c r="HQH22" s="35">
        <v>0</v>
      </c>
      <c r="HQI22" s="35">
        <v>0</v>
      </c>
      <c r="HQJ22" s="35">
        <v>0</v>
      </c>
      <c r="HQK22" s="35">
        <v>0</v>
      </c>
      <c r="HQL22" s="35">
        <v>0</v>
      </c>
      <c r="HQM22" s="35">
        <v>0</v>
      </c>
      <c r="HQN22" s="35">
        <v>0</v>
      </c>
      <c r="HQO22" s="35">
        <v>0</v>
      </c>
      <c r="HQP22" s="35">
        <v>0</v>
      </c>
      <c r="HQQ22" s="35">
        <v>0</v>
      </c>
      <c r="HQR22" s="35">
        <v>0</v>
      </c>
      <c r="HQS22" s="35">
        <v>0</v>
      </c>
      <c r="HQT22" s="35">
        <v>0</v>
      </c>
      <c r="HQU22" s="35">
        <v>0</v>
      </c>
      <c r="HQV22" s="35">
        <v>0</v>
      </c>
      <c r="HQW22" s="35">
        <v>0</v>
      </c>
      <c r="HQX22" s="35">
        <v>0</v>
      </c>
      <c r="HQY22" s="35">
        <v>0</v>
      </c>
      <c r="HQZ22" s="35">
        <v>0</v>
      </c>
      <c r="HRA22" s="35">
        <v>0</v>
      </c>
      <c r="HRB22" s="35">
        <v>0</v>
      </c>
      <c r="HRC22" s="35">
        <v>0</v>
      </c>
      <c r="HRD22" s="35">
        <v>0</v>
      </c>
      <c r="HRE22" s="35">
        <v>0</v>
      </c>
      <c r="HRF22" s="35">
        <v>0</v>
      </c>
      <c r="HRG22" s="35">
        <v>0</v>
      </c>
      <c r="HRH22" s="35">
        <v>0</v>
      </c>
      <c r="HRI22" s="35">
        <v>0</v>
      </c>
      <c r="HRJ22" s="35">
        <v>0</v>
      </c>
      <c r="HRK22" s="35">
        <v>0</v>
      </c>
      <c r="HRL22" s="35">
        <v>0</v>
      </c>
      <c r="HRM22" s="35">
        <v>0</v>
      </c>
      <c r="HRN22" s="35">
        <v>0</v>
      </c>
      <c r="HRO22" s="35">
        <v>0</v>
      </c>
      <c r="HRP22" s="35">
        <v>0</v>
      </c>
      <c r="HRQ22" s="35">
        <v>0</v>
      </c>
      <c r="HRR22" s="35">
        <v>0</v>
      </c>
      <c r="HRS22" s="35">
        <v>0</v>
      </c>
      <c r="HRT22" s="35">
        <v>0</v>
      </c>
      <c r="HRU22" s="35">
        <v>0</v>
      </c>
      <c r="HRV22" s="35">
        <v>0</v>
      </c>
      <c r="HRW22" s="35">
        <v>0</v>
      </c>
      <c r="HRX22" s="35">
        <v>0</v>
      </c>
      <c r="HRY22" s="35">
        <v>0</v>
      </c>
      <c r="HRZ22" s="35">
        <v>0</v>
      </c>
      <c r="HSA22" s="35">
        <v>0</v>
      </c>
      <c r="HSB22" s="35">
        <v>0</v>
      </c>
      <c r="HSC22" s="35">
        <v>0</v>
      </c>
      <c r="HSD22" s="35">
        <v>0</v>
      </c>
      <c r="HSE22" s="35">
        <v>0</v>
      </c>
      <c r="HSF22" s="35">
        <v>0</v>
      </c>
      <c r="HSG22" s="35">
        <v>0</v>
      </c>
      <c r="HSH22" s="35">
        <v>0</v>
      </c>
      <c r="HSI22" s="35">
        <v>0</v>
      </c>
      <c r="HSJ22" s="35">
        <v>0</v>
      </c>
      <c r="HSK22" s="35">
        <v>0</v>
      </c>
      <c r="HSL22" s="35">
        <v>0</v>
      </c>
      <c r="HSM22" s="35">
        <v>0</v>
      </c>
      <c r="HSN22" s="35">
        <v>0</v>
      </c>
      <c r="HSO22" s="35">
        <v>0</v>
      </c>
      <c r="HSP22" s="35">
        <v>0</v>
      </c>
      <c r="HSQ22" s="35">
        <v>0</v>
      </c>
      <c r="HSR22" s="35">
        <v>0</v>
      </c>
      <c r="HSS22" s="35">
        <v>0</v>
      </c>
      <c r="HST22" s="35">
        <v>0</v>
      </c>
      <c r="HSU22" s="35">
        <v>0</v>
      </c>
      <c r="HSV22" s="35">
        <v>0</v>
      </c>
      <c r="HSW22" s="35">
        <v>0</v>
      </c>
      <c r="HSX22" s="35">
        <v>0</v>
      </c>
      <c r="HSY22" s="35">
        <v>0</v>
      </c>
      <c r="HSZ22" s="35">
        <v>0</v>
      </c>
      <c r="HTA22" s="35">
        <v>0</v>
      </c>
      <c r="HTB22" s="35">
        <v>0</v>
      </c>
      <c r="HTC22" s="35">
        <v>0</v>
      </c>
      <c r="HTD22" s="35">
        <v>0</v>
      </c>
      <c r="HTE22" s="35">
        <v>0</v>
      </c>
      <c r="HTF22" s="35">
        <v>0</v>
      </c>
      <c r="HTG22" s="35">
        <v>0</v>
      </c>
      <c r="HTH22" s="35">
        <v>0</v>
      </c>
      <c r="HTI22" s="35">
        <v>0</v>
      </c>
      <c r="HTJ22" s="35">
        <v>0</v>
      </c>
      <c r="HTK22" s="35">
        <v>0</v>
      </c>
      <c r="HTL22" s="35">
        <v>0</v>
      </c>
      <c r="HTM22" s="35">
        <v>0</v>
      </c>
      <c r="HTN22" s="35">
        <v>0</v>
      </c>
      <c r="HTO22" s="35">
        <v>0</v>
      </c>
      <c r="HTP22" s="35">
        <v>0</v>
      </c>
      <c r="HTQ22" s="35">
        <v>0</v>
      </c>
      <c r="HTR22" s="35">
        <v>0</v>
      </c>
      <c r="HTS22" s="35">
        <v>0</v>
      </c>
      <c r="HTT22" s="35">
        <v>0</v>
      </c>
      <c r="HTU22" s="35">
        <v>0</v>
      </c>
      <c r="HTV22" s="35">
        <v>0</v>
      </c>
      <c r="HTW22" s="35">
        <v>0</v>
      </c>
      <c r="HTX22" s="35">
        <v>0</v>
      </c>
      <c r="HTY22" s="35">
        <v>0</v>
      </c>
      <c r="HTZ22" s="35">
        <v>0</v>
      </c>
      <c r="HUA22" s="35">
        <v>0</v>
      </c>
      <c r="HUB22" s="35">
        <v>0</v>
      </c>
      <c r="HUC22" s="35">
        <v>0</v>
      </c>
      <c r="HUD22" s="35">
        <v>0</v>
      </c>
      <c r="HUE22" s="35">
        <v>0</v>
      </c>
      <c r="HUF22" s="35">
        <v>0</v>
      </c>
      <c r="HUG22" s="35">
        <v>0</v>
      </c>
      <c r="HUH22" s="35">
        <v>0</v>
      </c>
      <c r="HUI22" s="35">
        <v>0</v>
      </c>
      <c r="HUJ22" s="35">
        <v>0</v>
      </c>
      <c r="HUK22" s="35">
        <v>0</v>
      </c>
      <c r="HUL22" s="35">
        <v>0</v>
      </c>
      <c r="HUM22" s="35">
        <v>0</v>
      </c>
      <c r="HUN22" s="35">
        <v>0</v>
      </c>
      <c r="HUO22" s="35">
        <v>0</v>
      </c>
      <c r="HUP22" s="35">
        <v>0</v>
      </c>
      <c r="HUQ22" s="35">
        <v>0</v>
      </c>
      <c r="HUR22" s="35">
        <v>0</v>
      </c>
      <c r="HUS22" s="35">
        <v>0</v>
      </c>
      <c r="HUT22" s="35">
        <v>0</v>
      </c>
      <c r="HUU22" s="35">
        <v>0</v>
      </c>
      <c r="HUV22" s="35">
        <v>0</v>
      </c>
      <c r="HUW22" s="35">
        <v>0</v>
      </c>
      <c r="HUX22" s="35">
        <v>0</v>
      </c>
      <c r="HUY22" s="35">
        <v>0</v>
      </c>
      <c r="HUZ22" s="35">
        <v>0</v>
      </c>
      <c r="HVA22" s="35">
        <v>0</v>
      </c>
      <c r="HVB22" s="35">
        <v>0</v>
      </c>
      <c r="HVC22" s="35">
        <v>0</v>
      </c>
      <c r="HVD22" s="35">
        <v>0</v>
      </c>
      <c r="HVE22" s="35">
        <v>0</v>
      </c>
      <c r="HVF22" s="35">
        <v>0</v>
      </c>
      <c r="HVG22" s="35">
        <v>0</v>
      </c>
      <c r="HVH22" s="35">
        <v>0</v>
      </c>
      <c r="HVI22" s="35">
        <v>0</v>
      </c>
      <c r="HVJ22" s="35">
        <v>0</v>
      </c>
      <c r="HVK22" s="35">
        <v>0</v>
      </c>
      <c r="HVL22" s="35">
        <v>0</v>
      </c>
      <c r="HVM22" s="35">
        <v>0</v>
      </c>
      <c r="HVN22" s="35">
        <v>0</v>
      </c>
      <c r="HVO22" s="35">
        <v>0</v>
      </c>
      <c r="HVP22" s="35">
        <v>0</v>
      </c>
      <c r="HVQ22" s="35">
        <v>0</v>
      </c>
      <c r="HVR22" s="35">
        <v>0</v>
      </c>
      <c r="HVS22" s="35">
        <v>0</v>
      </c>
      <c r="HVT22" s="35">
        <v>0</v>
      </c>
      <c r="HVU22" s="35">
        <v>0</v>
      </c>
      <c r="HVV22" s="35">
        <v>0</v>
      </c>
      <c r="HVW22" s="35">
        <v>0</v>
      </c>
      <c r="HVX22" s="35">
        <v>0</v>
      </c>
      <c r="HVY22" s="35">
        <v>0</v>
      </c>
      <c r="HVZ22" s="35">
        <v>0</v>
      </c>
      <c r="HWA22" s="35">
        <v>0</v>
      </c>
      <c r="HWB22" s="35">
        <v>0</v>
      </c>
      <c r="HWC22" s="35">
        <v>0</v>
      </c>
      <c r="HWD22" s="35">
        <v>0</v>
      </c>
      <c r="HWE22" s="35">
        <v>0</v>
      </c>
      <c r="HWF22" s="35">
        <v>0</v>
      </c>
      <c r="HWG22" s="35">
        <v>0</v>
      </c>
      <c r="HWH22" s="35">
        <v>0</v>
      </c>
      <c r="HWI22" s="35">
        <v>0</v>
      </c>
      <c r="HWJ22" s="35">
        <v>0</v>
      </c>
      <c r="HWK22" s="35">
        <v>0</v>
      </c>
      <c r="HWL22" s="35">
        <v>0</v>
      </c>
      <c r="HWM22" s="35">
        <v>0</v>
      </c>
      <c r="HWN22" s="35">
        <v>0</v>
      </c>
      <c r="HWO22" s="35">
        <v>0</v>
      </c>
      <c r="HWP22" s="35">
        <v>0</v>
      </c>
      <c r="HWQ22" s="35">
        <v>0</v>
      </c>
      <c r="HWR22" s="35">
        <v>0</v>
      </c>
      <c r="HWS22" s="35">
        <v>0</v>
      </c>
      <c r="HWT22" s="35">
        <v>0</v>
      </c>
      <c r="HWU22" s="35">
        <v>0</v>
      </c>
      <c r="HWV22" s="35">
        <v>0</v>
      </c>
      <c r="HWW22" s="35">
        <v>0</v>
      </c>
      <c r="HWX22" s="35">
        <v>0</v>
      </c>
      <c r="HWY22" s="35">
        <v>0</v>
      </c>
      <c r="HWZ22" s="35">
        <v>0</v>
      </c>
      <c r="HXA22" s="35">
        <v>0</v>
      </c>
      <c r="HXB22" s="35">
        <v>0</v>
      </c>
      <c r="HXC22" s="35">
        <v>0</v>
      </c>
      <c r="HXD22" s="35">
        <v>0</v>
      </c>
      <c r="HXE22" s="35">
        <v>0</v>
      </c>
      <c r="HXF22" s="35">
        <v>0</v>
      </c>
      <c r="HXG22" s="35">
        <v>0</v>
      </c>
      <c r="HXH22" s="35">
        <v>0</v>
      </c>
      <c r="HXI22" s="35">
        <v>0</v>
      </c>
      <c r="HXJ22" s="35">
        <v>0</v>
      </c>
      <c r="HXK22" s="35">
        <v>0</v>
      </c>
      <c r="HXL22" s="35">
        <v>0</v>
      </c>
      <c r="HXM22" s="35">
        <v>0</v>
      </c>
      <c r="HXN22" s="35">
        <v>0</v>
      </c>
      <c r="HXO22" s="35">
        <v>0</v>
      </c>
      <c r="HXP22" s="35">
        <v>0</v>
      </c>
      <c r="HXQ22" s="35">
        <v>0</v>
      </c>
      <c r="HXR22" s="35">
        <v>0</v>
      </c>
      <c r="HXS22" s="35">
        <v>0</v>
      </c>
      <c r="HXT22" s="35">
        <v>0</v>
      </c>
      <c r="HXU22" s="35">
        <v>0</v>
      </c>
      <c r="HXV22" s="35">
        <v>0</v>
      </c>
      <c r="HXW22" s="35">
        <v>0</v>
      </c>
      <c r="HXX22" s="35">
        <v>0</v>
      </c>
      <c r="HXY22" s="35">
        <v>0</v>
      </c>
      <c r="HXZ22" s="35">
        <v>0</v>
      </c>
      <c r="HYA22" s="35">
        <v>0</v>
      </c>
      <c r="HYB22" s="35">
        <v>0</v>
      </c>
      <c r="HYC22" s="35">
        <v>0</v>
      </c>
      <c r="HYD22" s="35">
        <v>0</v>
      </c>
      <c r="HYE22" s="35">
        <v>0</v>
      </c>
      <c r="HYF22" s="35">
        <v>0</v>
      </c>
      <c r="HYG22" s="35">
        <v>0</v>
      </c>
      <c r="HYH22" s="35">
        <v>0</v>
      </c>
      <c r="HYI22" s="35">
        <v>0</v>
      </c>
      <c r="HYJ22" s="35">
        <v>0</v>
      </c>
      <c r="HYK22" s="35">
        <v>0</v>
      </c>
      <c r="HYL22" s="35">
        <v>0</v>
      </c>
      <c r="HYM22" s="35">
        <v>0</v>
      </c>
      <c r="HYN22" s="35">
        <v>0</v>
      </c>
      <c r="HYO22" s="35">
        <v>0</v>
      </c>
      <c r="HYP22" s="35">
        <v>0</v>
      </c>
      <c r="HYQ22" s="35">
        <v>0</v>
      </c>
      <c r="HYR22" s="35">
        <v>0</v>
      </c>
      <c r="HYS22" s="35">
        <v>0</v>
      </c>
      <c r="HYT22" s="35">
        <v>0</v>
      </c>
      <c r="HYU22" s="35">
        <v>0</v>
      </c>
      <c r="HYV22" s="35">
        <v>0</v>
      </c>
      <c r="HYW22" s="35">
        <v>0</v>
      </c>
      <c r="HYX22" s="35">
        <v>0</v>
      </c>
      <c r="HYY22" s="35">
        <v>0</v>
      </c>
      <c r="HYZ22" s="35">
        <v>0</v>
      </c>
      <c r="HZA22" s="35">
        <v>0</v>
      </c>
      <c r="HZB22" s="35">
        <v>0</v>
      </c>
      <c r="HZC22" s="35">
        <v>0</v>
      </c>
      <c r="HZD22" s="35">
        <v>0</v>
      </c>
      <c r="HZE22" s="35">
        <v>0</v>
      </c>
      <c r="HZF22" s="35">
        <v>0</v>
      </c>
      <c r="HZG22" s="35">
        <v>0</v>
      </c>
      <c r="HZH22" s="35">
        <v>0</v>
      </c>
      <c r="HZI22" s="35">
        <v>0</v>
      </c>
      <c r="HZJ22" s="35">
        <v>0</v>
      </c>
      <c r="HZK22" s="35">
        <v>0</v>
      </c>
      <c r="HZL22" s="35">
        <v>0</v>
      </c>
      <c r="HZM22" s="35">
        <v>0</v>
      </c>
      <c r="HZN22" s="35">
        <v>0</v>
      </c>
      <c r="HZO22" s="35">
        <v>0</v>
      </c>
      <c r="HZP22" s="35">
        <v>0</v>
      </c>
      <c r="HZQ22" s="35">
        <v>0</v>
      </c>
      <c r="HZR22" s="35">
        <v>0</v>
      </c>
      <c r="HZS22" s="35">
        <v>0</v>
      </c>
      <c r="HZT22" s="35">
        <v>0</v>
      </c>
      <c r="HZU22" s="35">
        <v>0</v>
      </c>
      <c r="HZV22" s="35">
        <v>0</v>
      </c>
      <c r="HZW22" s="35">
        <v>0</v>
      </c>
      <c r="HZX22" s="35">
        <v>0</v>
      </c>
      <c r="HZY22" s="35">
        <v>0</v>
      </c>
      <c r="HZZ22" s="35">
        <v>0</v>
      </c>
      <c r="IAA22" s="35">
        <v>0</v>
      </c>
      <c r="IAB22" s="35">
        <v>0</v>
      </c>
      <c r="IAC22" s="35">
        <v>0</v>
      </c>
      <c r="IAD22" s="35">
        <v>0</v>
      </c>
      <c r="IAE22" s="35">
        <v>0</v>
      </c>
      <c r="IAF22" s="35">
        <v>0</v>
      </c>
      <c r="IAG22" s="35">
        <v>0</v>
      </c>
      <c r="IAH22" s="35">
        <v>0</v>
      </c>
      <c r="IAI22" s="35">
        <v>0</v>
      </c>
      <c r="IAJ22" s="35">
        <v>0</v>
      </c>
      <c r="IAK22" s="35">
        <v>0</v>
      </c>
      <c r="IAL22" s="35">
        <v>0</v>
      </c>
      <c r="IAM22" s="35">
        <v>0</v>
      </c>
      <c r="IAN22" s="35">
        <v>0</v>
      </c>
      <c r="IAO22" s="35">
        <v>0</v>
      </c>
      <c r="IAP22" s="35">
        <v>0</v>
      </c>
      <c r="IAQ22" s="35">
        <v>0</v>
      </c>
      <c r="IAR22" s="35">
        <v>0</v>
      </c>
      <c r="IAS22" s="35">
        <v>0</v>
      </c>
      <c r="IAT22" s="35">
        <v>0</v>
      </c>
      <c r="IAU22" s="35">
        <v>0</v>
      </c>
      <c r="IAV22" s="35">
        <v>0</v>
      </c>
      <c r="IAW22" s="35">
        <v>0</v>
      </c>
      <c r="IAX22" s="35">
        <v>0</v>
      </c>
      <c r="IAY22" s="35">
        <v>0</v>
      </c>
      <c r="IAZ22" s="35">
        <v>0</v>
      </c>
      <c r="IBA22" s="35">
        <v>0</v>
      </c>
      <c r="IBB22" s="35">
        <v>0</v>
      </c>
      <c r="IBC22" s="35">
        <v>0</v>
      </c>
      <c r="IBD22" s="35">
        <v>0</v>
      </c>
      <c r="IBE22" s="35">
        <v>0</v>
      </c>
      <c r="IBF22" s="35">
        <v>0</v>
      </c>
      <c r="IBG22" s="35">
        <v>0</v>
      </c>
      <c r="IBH22" s="35">
        <v>0</v>
      </c>
      <c r="IBI22" s="35">
        <v>0</v>
      </c>
      <c r="IBJ22" s="35">
        <v>0</v>
      </c>
      <c r="IBK22" s="35">
        <v>0</v>
      </c>
      <c r="IBL22" s="35">
        <v>0</v>
      </c>
      <c r="IBM22" s="35">
        <v>0</v>
      </c>
      <c r="IBN22" s="35">
        <v>0</v>
      </c>
      <c r="IBO22" s="35">
        <v>0</v>
      </c>
      <c r="IBP22" s="35">
        <v>0</v>
      </c>
      <c r="IBQ22" s="35">
        <v>0</v>
      </c>
      <c r="IBR22" s="35">
        <v>0</v>
      </c>
      <c r="IBS22" s="35">
        <v>0</v>
      </c>
      <c r="IBT22" s="35">
        <v>0</v>
      </c>
      <c r="IBU22" s="35">
        <v>0</v>
      </c>
      <c r="IBV22" s="35">
        <v>0</v>
      </c>
      <c r="IBW22" s="35">
        <v>0</v>
      </c>
      <c r="IBX22" s="35">
        <v>0</v>
      </c>
      <c r="IBY22" s="35">
        <v>0</v>
      </c>
      <c r="IBZ22" s="35">
        <v>0</v>
      </c>
      <c r="ICA22" s="35">
        <v>0</v>
      </c>
      <c r="ICB22" s="35">
        <v>0</v>
      </c>
      <c r="ICC22" s="35">
        <v>0</v>
      </c>
      <c r="ICD22" s="35">
        <v>0</v>
      </c>
      <c r="ICE22" s="35">
        <v>0</v>
      </c>
      <c r="ICF22" s="35">
        <v>0</v>
      </c>
      <c r="ICG22" s="35">
        <v>0</v>
      </c>
      <c r="ICH22" s="35">
        <v>0</v>
      </c>
      <c r="ICI22" s="35">
        <v>0</v>
      </c>
      <c r="ICJ22" s="35">
        <v>0</v>
      </c>
      <c r="ICK22" s="35">
        <v>0</v>
      </c>
      <c r="ICL22" s="35">
        <v>0</v>
      </c>
      <c r="ICM22" s="35">
        <v>0</v>
      </c>
      <c r="ICN22" s="35">
        <v>0</v>
      </c>
      <c r="ICO22" s="35">
        <v>0</v>
      </c>
      <c r="ICP22" s="35">
        <v>0</v>
      </c>
      <c r="ICQ22" s="35">
        <v>0</v>
      </c>
      <c r="ICR22" s="35">
        <v>0</v>
      </c>
      <c r="ICS22" s="35">
        <v>0</v>
      </c>
      <c r="ICT22" s="35">
        <v>0</v>
      </c>
      <c r="ICU22" s="35">
        <v>0</v>
      </c>
      <c r="ICV22" s="35">
        <v>0</v>
      </c>
      <c r="ICW22" s="35">
        <v>0</v>
      </c>
      <c r="ICX22" s="35">
        <v>0</v>
      </c>
      <c r="ICY22" s="35">
        <v>0</v>
      </c>
      <c r="ICZ22" s="35">
        <v>0</v>
      </c>
      <c r="IDA22" s="35">
        <v>0</v>
      </c>
      <c r="IDB22" s="35">
        <v>0</v>
      </c>
      <c r="IDC22" s="35">
        <v>0</v>
      </c>
      <c r="IDD22" s="35">
        <v>0</v>
      </c>
      <c r="IDE22" s="35">
        <v>0</v>
      </c>
      <c r="IDF22" s="35">
        <v>0</v>
      </c>
      <c r="IDG22" s="35">
        <v>0</v>
      </c>
      <c r="IDH22" s="35">
        <v>0</v>
      </c>
      <c r="IDI22" s="35">
        <v>0</v>
      </c>
      <c r="IDJ22" s="35">
        <v>0</v>
      </c>
      <c r="IDK22" s="35">
        <v>0</v>
      </c>
      <c r="IDL22" s="35">
        <v>0</v>
      </c>
      <c r="IDM22" s="35">
        <v>0</v>
      </c>
      <c r="IDN22" s="35">
        <v>0</v>
      </c>
      <c r="IDO22" s="35">
        <v>0</v>
      </c>
      <c r="IDP22" s="35">
        <v>0</v>
      </c>
      <c r="IDQ22" s="35">
        <v>0</v>
      </c>
      <c r="IDR22" s="35">
        <v>0</v>
      </c>
      <c r="IDS22" s="35">
        <v>0</v>
      </c>
      <c r="IDT22" s="35">
        <v>0</v>
      </c>
      <c r="IDU22" s="35">
        <v>0</v>
      </c>
      <c r="IDV22" s="35">
        <v>0</v>
      </c>
      <c r="IDW22" s="35">
        <v>0</v>
      </c>
      <c r="IDX22" s="35">
        <v>0</v>
      </c>
      <c r="IDY22" s="35">
        <v>0</v>
      </c>
      <c r="IDZ22" s="35">
        <v>0</v>
      </c>
      <c r="IEA22" s="35">
        <v>0</v>
      </c>
      <c r="IEB22" s="35">
        <v>0</v>
      </c>
      <c r="IEC22" s="35">
        <v>0</v>
      </c>
      <c r="IED22" s="35">
        <v>0</v>
      </c>
      <c r="IEE22" s="35">
        <v>0</v>
      </c>
      <c r="IEF22" s="35">
        <v>0</v>
      </c>
      <c r="IEG22" s="35">
        <v>0</v>
      </c>
      <c r="IEH22" s="35">
        <v>0</v>
      </c>
      <c r="IEI22" s="35">
        <v>0</v>
      </c>
      <c r="IEJ22" s="35">
        <v>0</v>
      </c>
      <c r="IEK22" s="35">
        <v>0</v>
      </c>
      <c r="IEL22" s="35">
        <v>0</v>
      </c>
      <c r="IEM22" s="35">
        <v>0</v>
      </c>
      <c r="IEN22" s="35">
        <v>0</v>
      </c>
      <c r="IEO22" s="35">
        <v>0</v>
      </c>
      <c r="IEP22" s="35">
        <v>0</v>
      </c>
      <c r="IEQ22" s="35">
        <v>0</v>
      </c>
      <c r="IER22" s="35">
        <v>0</v>
      </c>
      <c r="IES22" s="35">
        <v>0</v>
      </c>
      <c r="IET22" s="35">
        <v>0</v>
      </c>
      <c r="IEU22" s="35">
        <v>0</v>
      </c>
      <c r="IEV22" s="35">
        <v>0</v>
      </c>
      <c r="IEW22" s="35">
        <v>0</v>
      </c>
      <c r="IEX22" s="35">
        <v>0</v>
      </c>
      <c r="IEY22" s="35">
        <v>0</v>
      </c>
      <c r="IEZ22" s="35">
        <v>0</v>
      </c>
      <c r="IFA22" s="35">
        <v>0</v>
      </c>
      <c r="IFB22" s="35">
        <v>0</v>
      </c>
      <c r="IFC22" s="35">
        <v>0</v>
      </c>
      <c r="IFD22" s="35">
        <v>0</v>
      </c>
      <c r="IFE22" s="35">
        <v>0</v>
      </c>
      <c r="IFF22" s="35">
        <v>0</v>
      </c>
      <c r="IFG22" s="35">
        <v>0</v>
      </c>
      <c r="IFH22" s="35">
        <v>0</v>
      </c>
      <c r="IFI22" s="35">
        <v>0</v>
      </c>
      <c r="IFJ22" s="35">
        <v>0</v>
      </c>
      <c r="IFK22" s="35">
        <v>0</v>
      </c>
      <c r="IFL22" s="35">
        <v>0</v>
      </c>
      <c r="IFM22" s="35">
        <v>0</v>
      </c>
      <c r="IFN22" s="35">
        <v>0</v>
      </c>
      <c r="IFO22" s="35">
        <v>0</v>
      </c>
      <c r="IFP22" s="35">
        <v>0</v>
      </c>
      <c r="IFQ22" s="35">
        <v>0</v>
      </c>
      <c r="IFR22" s="35">
        <v>0</v>
      </c>
      <c r="IFS22" s="35">
        <v>0</v>
      </c>
      <c r="IFT22" s="35">
        <v>0</v>
      </c>
      <c r="IFU22" s="35">
        <v>0</v>
      </c>
      <c r="IFV22" s="35">
        <v>0</v>
      </c>
      <c r="IFW22" s="35">
        <v>0</v>
      </c>
      <c r="IFX22" s="35">
        <v>0</v>
      </c>
      <c r="IFY22" s="35">
        <v>0</v>
      </c>
      <c r="IFZ22" s="35">
        <v>0</v>
      </c>
      <c r="IGA22" s="35">
        <v>0</v>
      </c>
      <c r="IGB22" s="35">
        <v>0</v>
      </c>
      <c r="IGC22" s="35">
        <v>0</v>
      </c>
      <c r="IGD22" s="35">
        <v>0</v>
      </c>
      <c r="IGE22" s="35">
        <v>0</v>
      </c>
      <c r="IGF22" s="35">
        <v>0</v>
      </c>
      <c r="IGG22" s="35">
        <v>0</v>
      </c>
      <c r="IGH22" s="35">
        <v>0</v>
      </c>
      <c r="IGI22" s="35">
        <v>0</v>
      </c>
      <c r="IGJ22" s="35">
        <v>0</v>
      </c>
      <c r="IGK22" s="35">
        <v>0</v>
      </c>
      <c r="IGL22" s="35">
        <v>0</v>
      </c>
      <c r="IGM22" s="35">
        <v>0</v>
      </c>
      <c r="IGN22" s="35">
        <v>0</v>
      </c>
      <c r="IGO22" s="35">
        <v>0</v>
      </c>
      <c r="IGP22" s="35">
        <v>0</v>
      </c>
      <c r="IGQ22" s="35">
        <v>0</v>
      </c>
      <c r="IGR22" s="35">
        <v>0</v>
      </c>
      <c r="IGS22" s="35">
        <v>0</v>
      </c>
      <c r="IGT22" s="35">
        <v>0</v>
      </c>
      <c r="IGU22" s="35">
        <v>0</v>
      </c>
      <c r="IGV22" s="35">
        <v>0</v>
      </c>
      <c r="IGW22" s="35">
        <v>0</v>
      </c>
      <c r="IGX22" s="35">
        <v>0</v>
      </c>
      <c r="IGY22" s="35">
        <v>0</v>
      </c>
      <c r="IGZ22" s="35">
        <v>0</v>
      </c>
      <c r="IHA22" s="35">
        <v>0</v>
      </c>
      <c r="IHB22" s="35">
        <v>0</v>
      </c>
      <c r="IHC22" s="35">
        <v>0</v>
      </c>
      <c r="IHD22" s="35">
        <v>0</v>
      </c>
      <c r="IHE22" s="35">
        <v>0</v>
      </c>
      <c r="IHF22" s="35">
        <v>0</v>
      </c>
      <c r="IHG22" s="35">
        <v>0</v>
      </c>
      <c r="IHH22" s="35">
        <v>0</v>
      </c>
      <c r="IHI22" s="35">
        <v>0</v>
      </c>
      <c r="IHJ22" s="35">
        <v>0</v>
      </c>
      <c r="IHK22" s="35">
        <v>0</v>
      </c>
      <c r="IHL22" s="35">
        <v>0</v>
      </c>
      <c r="IHM22" s="35">
        <v>0</v>
      </c>
      <c r="IHN22" s="35">
        <v>0</v>
      </c>
      <c r="IHO22" s="35">
        <v>0</v>
      </c>
      <c r="IHP22" s="35">
        <v>0</v>
      </c>
      <c r="IHQ22" s="35">
        <v>0</v>
      </c>
      <c r="IHR22" s="35">
        <v>0</v>
      </c>
      <c r="IHS22" s="35">
        <v>0</v>
      </c>
      <c r="IHT22" s="35">
        <v>0</v>
      </c>
      <c r="IHU22" s="35">
        <v>0</v>
      </c>
      <c r="IHV22" s="35">
        <v>0</v>
      </c>
      <c r="IHW22" s="35">
        <v>0</v>
      </c>
      <c r="IHX22" s="35">
        <v>0</v>
      </c>
      <c r="IHY22" s="35">
        <v>0</v>
      </c>
      <c r="IHZ22" s="35">
        <v>0</v>
      </c>
      <c r="IIA22" s="35">
        <v>0</v>
      </c>
      <c r="IIB22" s="35">
        <v>0</v>
      </c>
      <c r="IIC22" s="35">
        <v>0</v>
      </c>
      <c r="IID22" s="35">
        <v>0</v>
      </c>
      <c r="IIE22" s="35">
        <v>0</v>
      </c>
      <c r="IIF22" s="35">
        <v>0</v>
      </c>
      <c r="IIG22" s="35">
        <v>0</v>
      </c>
      <c r="IIH22" s="35">
        <v>0</v>
      </c>
      <c r="III22" s="35">
        <v>0</v>
      </c>
      <c r="IIJ22" s="35">
        <v>0</v>
      </c>
      <c r="IIK22" s="35">
        <v>0</v>
      </c>
      <c r="IIL22" s="35">
        <v>0</v>
      </c>
      <c r="IIM22" s="35">
        <v>0</v>
      </c>
      <c r="IIN22" s="35">
        <v>0</v>
      </c>
      <c r="IIO22" s="35">
        <v>0</v>
      </c>
      <c r="IIP22" s="35">
        <v>0</v>
      </c>
      <c r="IIQ22" s="35">
        <v>0</v>
      </c>
      <c r="IIR22" s="35">
        <v>0</v>
      </c>
      <c r="IIS22" s="35">
        <v>0</v>
      </c>
      <c r="IIT22" s="35">
        <v>0</v>
      </c>
      <c r="IIU22" s="35">
        <v>0</v>
      </c>
      <c r="IIV22" s="35">
        <v>0</v>
      </c>
      <c r="IIW22" s="35">
        <v>0</v>
      </c>
      <c r="IIX22" s="35">
        <v>0</v>
      </c>
      <c r="IIY22" s="35">
        <v>0</v>
      </c>
      <c r="IIZ22" s="35">
        <v>0</v>
      </c>
      <c r="IJA22" s="35">
        <v>0</v>
      </c>
      <c r="IJB22" s="35">
        <v>0</v>
      </c>
      <c r="IJC22" s="35">
        <v>0</v>
      </c>
      <c r="IJD22" s="35">
        <v>0</v>
      </c>
      <c r="IJE22" s="35">
        <v>0</v>
      </c>
      <c r="IJF22" s="35">
        <v>0</v>
      </c>
      <c r="IJG22" s="35">
        <v>0</v>
      </c>
      <c r="IJH22" s="35">
        <v>0</v>
      </c>
      <c r="IJI22" s="35">
        <v>0</v>
      </c>
      <c r="IJJ22" s="35">
        <v>0</v>
      </c>
      <c r="IJK22" s="35">
        <v>0</v>
      </c>
      <c r="IJL22" s="35">
        <v>0</v>
      </c>
      <c r="IJM22" s="35">
        <v>0</v>
      </c>
      <c r="IJN22" s="35">
        <v>0</v>
      </c>
      <c r="IJO22" s="35">
        <v>0</v>
      </c>
      <c r="IJP22" s="35">
        <v>0</v>
      </c>
      <c r="IJQ22" s="35">
        <v>0</v>
      </c>
      <c r="IJR22" s="35">
        <v>0</v>
      </c>
      <c r="IJS22" s="35">
        <v>0</v>
      </c>
      <c r="IJT22" s="35">
        <v>0</v>
      </c>
      <c r="IJU22" s="35">
        <v>0</v>
      </c>
      <c r="IJV22" s="35">
        <v>0</v>
      </c>
      <c r="IJW22" s="35">
        <v>0</v>
      </c>
      <c r="IJX22" s="35">
        <v>0</v>
      </c>
      <c r="IJY22" s="35">
        <v>0</v>
      </c>
      <c r="IJZ22" s="35">
        <v>0</v>
      </c>
      <c r="IKA22" s="35">
        <v>0</v>
      </c>
      <c r="IKB22" s="35">
        <v>0</v>
      </c>
      <c r="IKC22" s="35">
        <v>0</v>
      </c>
      <c r="IKD22" s="35">
        <v>0</v>
      </c>
      <c r="IKE22" s="35">
        <v>0</v>
      </c>
      <c r="IKF22" s="35">
        <v>0</v>
      </c>
      <c r="IKG22" s="35">
        <v>0</v>
      </c>
      <c r="IKH22" s="35">
        <v>0</v>
      </c>
      <c r="IKI22" s="35">
        <v>0</v>
      </c>
      <c r="IKJ22" s="35">
        <v>0</v>
      </c>
      <c r="IKK22" s="35">
        <v>0</v>
      </c>
      <c r="IKL22" s="35">
        <v>0</v>
      </c>
      <c r="IKM22" s="35">
        <v>0</v>
      </c>
      <c r="IKN22" s="35">
        <v>0</v>
      </c>
      <c r="IKO22" s="35">
        <v>0</v>
      </c>
      <c r="IKP22" s="35">
        <v>0</v>
      </c>
      <c r="IKQ22" s="35">
        <v>0</v>
      </c>
      <c r="IKR22" s="35">
        <v>0</v>
      </c>
      <c r="IKS22" s="35">
        <v>0</v>
      </c>
      <c r="IKT22" s="35">
        <v>0</v>
      </c>
      <c r="IKU22" s="35">
        <v>0</v>
      </c>
      <c r="IKV22" s="35">
        <v>0</v>
      </c>
      <c r="IKW22" s="35">
        <v>0</v>
      </c>
      <c r="IKX22" s="35">
        <v>0</v>
      </c>
      <c r="IKY22" s="35">
        <v>0</v>
      </c>
      <c r="IKZ22" s="35">
        <v>0</v>
      </c>
      <c r="ILA22" s="35">
        <v>0</v>
      </c>
      <c r="ILB22" s="35">
        <v>0</v>
      </c>
      <c r="ILC22" s="35">
        <v>0</v>
      </c>
      <c r="ILD22" s="35">
        <v>0</v>
      </c>
      <c r="ILE22" s="35">
        <v>0</v>
      </c>
      <c r="ILF22" s="35">
        <v>0</v>
      </c>
      <c r="ILG22" s="35">
        <v>0</v>
      </c>
      <c r="ILH22" s="35">
        <v>0</v>
      </c>
      <c r="ILI22" s="35">
        <v>0</v>
      </c>
      <c r="ILJ22" s="35">
        <v>0</v>
      </c>
      <c r="ILK22" s="35">
        <v>0</v>
      </c>
      <c r="ILL22" s="35">
        <v>0</v>
      </c>
      <c r="ILM22" s="35">
        <v>0</v>
      </c>
      <c r="ILN22" s="35">
        <v>0</v>
      </c>
      <c r="ILO22" s="35">
        <v>0</v>
      </c>
      <c r="ILP22" s="35">
        <v>0</v>
      </c>
      <c r="ILQ22" s="35">
        <v>0</v>
      </c>
      <c r="ILR22" s="35">
        <v>0</v>
      </c>
      <c r="ILS22" s="35">
        <v>0</v>
      </c>
      <c r="ILT22" s="35">
        <v>0</v>
      </c>
      <c r="ILU22" s="35">
        <v>0</v>
      </c>
      <c r="ILV22" s="35">
        <v>0</v>
      </c>
      <c r="ILW22" s="35">
        <v>0</v>
      </c>
      <c r="ILX22" s="35">
        <v>0</v>
      </c>
      <c r="ILY22" s="35">
        <v>0</v>
      </c>
      <c r="ILZ22" s="35">
        <v>0</v>
      </c>
      <c r="IMA22" s="35">
        <v>0</v>
      </c>
      <c r="IMB22" s="35">
        <v>0</v>
      </c>
      <c r="IMC22" s="35">
        <v>0</v>
      </c>
      <c r="IMD22" s="35">
        <v>0</v>
      </c>
      <c r="IME22" s="35">
        <v>0</v>
      </c>
      <c r="IMF22" s="35">
        <v>0</v>
      </c>
      <c r="IMG22" s="35">
        <v>0</v>
      </c>
      <c r="IMH22" s="35">
        <v>0</v>
      </c>
      <c r="IMI22" s="35">
        <v>0</v>
      </c>
      <c r="IMJ22" s="35">
        <v>0</v>
      </c>
      <c r="IMK22" s="35">
        <v>0</v>
      </c>
      <c r="IML22" s="35">
        <v>0</v>
      </c>
      <c r="IMM22" s="35">
        <v>0</v>
      </c>
      <c r="IMN22" s="35">
        <v>0</v>
      </c>
      <c r="IMO22" s="35">
        <v>0</v>
      </c>
      <c r="IMP22" s="35">
        <v>0</v>
      </c>
      <c r="IMQ22" s="35">
        <v>0</v>
      </c>
      <c r="IMR22" s="35">
        <v>0</v>
      </c>
      <c r="IMS22" s="35">
        <v>0</v>
      </c>
      <c r="IMT22" s="35">
        <v>0</v>
      </c>
      <c r="IMU22" s="35">
        <v>0</v>
      </c>
      <c r="IMV22" s="35">
        <v>0</v>
      </c>
      <c r="IMW22" s="35">
        <v>0</v>
      </c>
      <c r="IMX22" s="35">
        <v>0</v>
      </c>
      <c r="IMY22" s="35">
        <v>0</v>
      </c>
      <c r="IMZ22" s="35">
        <v>0</v>
      </c>
      <c r="INA22" s="35">
        <v>0</v>
      </c>
      <c r="INB22" s="35">
        <v>0</v>
      </c>
      <c r="INC22" s="35">
        <v>0</v>
      </c>
      <c r="IND22" s="35">
        <v>0</v>
      </c>
      <c r="INE22" s="35">
        <v>0</v>
      </c>
      <c r="INF22" s="35">
        <v>0</v>
      </c>
      <c r="ING22" s="35">
        <v>0</v>
      </c>
      <c r="INH22" s="35">
        <v>0</v>
      </c>
      <c r="INI22" s="35">
        <v>0</v>
      </c>
      <c r="INJ22" s="35">
        <v>0</v>
      </c>
      <c r="INK22" s="35">
        <v>0</v>
      </c>
      <c r="INL22" s="35">
        <v>0</v>
      </c>
      <c r="INM22" s="35">
        <v>0</v>
      </c>
      <c r="INN22" s="35">
        <v>0</v>
      </c>
      <c r="INO22" s="35">
        <v>0</v>
      </c>
      <c r="INP22" s="35">
        <v>0</v>
      </c>
      <c r="INQ22" s="35">
        <v>0</v>
      </c>
      <c r="INR22" s="35">
        <v>0</v>
      </c>
      <c r="INS22" s="35">
        <v>0</v>
      </c>
      <c r="INT22" s="35">
        <v>0</v>
      </c>
      <c r="INU22" s="35">
        <v>0</v>
      </c>
      <c r="INV22" s="35">
        <v>0</v>
      </c>
      <c r="INW22" s="35">
        <v>0</v>
      </c>
      <c r="INX22" s="35">
        <v>0</v>
      </c>
      <c r="INY22" s="35">
        <v>0</v>
      </c>
      <c r="INZ22" s="35">
        <v>0</v>
      </c>
      <c r="IOA22" s="35">
        <v>0</v>
      </c>
      <c r="IOB22" s="35">
        <v>0</v>
      </c>
      <c r="IOC22" s="35">
        <v>0</v>
      </c>
      <c r="IOD22" s="35">
        <v>0</v>
      </c>
      <c r="IOE22" s="35">
        <v>0</v>
      </c>
      <c r="IOF22" s="35">
        <v>0</v>
      </c>
      <c r="IOG22" s="35">
        <v>0</v>
      </c>
      <c r="IOH22" s="35">
        <v>0</v>
      </c>
      <c r="IOI22" s="35">
        <v>0</v>
      </c>
      <c r="IOJ22" s="35">
        <v>0</v>
      </c>
      <c r="IOK22" s="35">
        <v>0</v>
      </c>
      <c r="IOL22" s="35">
        <v>0</v>
      </c>
      <c r="IOM22" s="35">
        <v>0</v>
      </c>
      <c r="ION22" s="35">
        <v>0</v>
      </c>
      <c r="IOO22" s="35">
        <v>0</v>
      </c>
      <c r="IOP22" s="35">
        <v>0</v>
      </c>
      <c r="IOQ22" s="35">
        <v>0</v>
      </c>
      <c r="IOR22" s="35">
        <v>0</v>
      </c>
      <c r="IOS22" s="35">
        <v>0</v>
      </c>
      <c r="IOT22" s="35">
        <v>0</v>
      </c>
      <c r="IOU22" s="35">
        <v>0</v>
      </c>
      <c r="IOV22" s="35">
        <v>0</v>
      </c>
      <c r="IOW22" s="35">
        <v>0</v>
      </c>
      <c r="IOX22" s="35">
        <v>0</v>
      </c>
      <c r="IOY22" s="35">
        <v>0</v>
      </c>
      <c r="IOZ22" s="35">
        <v>0</v>
      </c>
      <c r="IPA22" s="35">
        <v>0</v>
      </c>
      <c r="IPB22" s="35">
        <v>0</v>
      </c>
      <c r="IPC22" s="35">
        <v>0</v>
      </c>
      <c r="IPD22" s="35">
        <v>0</v>
      </c>
      <c r="IPE22" s="35">
        <v>0</v>
      </c>
      <c r="IPF22" s="35">
        <v>0</v>
      </c>
      <c r="IPG22" s="35">
        <v>0</v>
      </c>
      <c r="IPH22" s="35">
        <v>0</v>
      </c>
      <c r="IPI22" s="35">
        <v>0</v>
      </c>
      <c r="IPJ22" s="35">
        <v>0</v>
      </c>
      <c r="IPK22" s="35">
        <v>0</v>
      </c>
      <c r="IPL22" s="35">
        <v>0</v>
      </c>
      <c r="IPM22" s="35">
        <v>0</v>
      </c>
      <c r="IPN22" s="35">
        <v>0</v>
      </c>
      <c r="IPO22" s="35">
        <v>0</v>
      </c>
      <c r="IPP22" s="35">
        <v>0</v>
      </c>
      <c r="IPQ22" s="35">
        <v>0</v>
      </c>
      <c r="IPR22" s="35">
        <v>0</v>
      </c>
      <c r="IPS22" s="35">
        <v>0</v>
      </c>
      <c r="IPT22" s="35">
        <v>0</v>
      </c>
      <c r="IPU22" s="35">
        <v>0</v>
      </c>
      <c r="IPV22" s="35">
        <v>0</v>
      </c>
      <c r="IPW22" s="35">
        <v>0</v>
      </c>
      <c r="IPX22" s="35">
        <v>0</v>
      </c>
      <c r="IPY22" s="35">
        <v>0</v>
      </c>
      <c r="IPZ22" s="35">
        <v>0</v>
      </c>
      <c r="IQA22" s="35">
        <v>0</v>
      </c>
      <c r="IQB22" s="35">
        <v>0</v>
      </c>
      <c r="IQC22" s="35">
        <v>0</v>
      </c>
      <c r="IQD22" s="35">
        <v>0</v>
      </c>
      <c r="IQE22" s="35">
        <v>0</v>
      </c>
      <c r="IQF22" s="35">
        <v>0</v>
      </c>
      <c r="IQG22" s="35">
        <v>0</v>
      </c>
      <c r="IQH22" s="35">
        <v>0</v>
      </c>
      <c r="IQI22" s="35">
        <v>0</v>
      </c>
      <c r="IQJ22" s="35">
        <v>0</v>
      </c>
      <c r="IQK22" s="35">
        <v>0</v>
      </c>
      <c r="IQL22" s="35">
        <v>0</v>
      </c>
      <c r="IQM22" s="35">
        <v>0</v>
      </c>
      <c r="IQN22" s="35">
        <v>0</v>
      </c>
      <c r="IQO22" s="35">
        <v>0</v>
      </c>
      <c r="IQP22" s="35">
        <v>0</v>
      </c>
      <c r="IQQ22" s="35">
        <v>0</v>
      </c>
      <c r="IQR22" s="35">
        <v>0</v>
      </c>
      <c r="IQS22" s="35">
        <v>0</v>
      </c>
      <c r="IQT22" s="35">
        <v>0</v>
      </c>
      <c r="IQU22" s="35">
        <v>0</v>
      </c>
      <c r="IQV22" s="35">
        <v>0</v>
      </c>
      <c r="IQW22" s="35">
        <v>0</v>
      </c>
      <c r="IQX22" s="35">
        <v>0</v>
      </c>
      <c r="IQY22" s="35">
        <v>0</v>
      </c>
      <c r="IQZ22" s="35">
        <v>0</v>
      </c>
      <c r="IRA22" s="35">
        <v>0</v>
      </c>
      <c r="IRB22" s="35">
        <v>0</v>
      </c>
      <c r="IRC22" s="35">
        <v>0</v>
      </c>
      <c r="IRD22" s="35">
        <v>0</v>
      </c>
      <c r="IRE22" s="35">
        <v>0</v>
      </c>
      <c r="IRF22" s="35">
        <v>0</v>
      </c>
      <c r="IRG22" s="35">
        <v>0</v>
      </c>
      <c r="IRH22" s="35">
        <v>0</v>
      </c>
      <c r="IRI22" s="35">
        <v>0</v>
      </c>
      <c r="IRJ22" s="35">
        <v>0</v>
      </c>
      <c r="IRK22" s="35">
        <v>0</v>
      </c>
      <c r="IRL22" s="35">
        <v>0</v>
      </c>
      <c r="IRM22" s="35">
        <v>0</v>
      </c>
      <c r="IRN22" s="35">
        <v>0</v>
      </c>
      <c r="IRO22" s="35">
        <v>0</v>
      </c>
      <c r="IRP22" s="35">
        <v>0</v>
      </c>
      <c r="IRQ22" s="35">
        <v>0</v>
      </c>
      <c r="IRR22" s="35">
        <v>0</v>
      </c>
      <c r="IRS22" s="35">
        <v>0</v>
      </c>
      <c r="IRT22" s="35">
        <v>0</v>
      </c>
      <c r="IRU22" s="35">
        <v>0</v>
      </c>
      <c r="IRV22" s="35">
        <v>0</v>
      </c>
      <c r="IRW22" s="35">
        <v>0</v>
      </c>
      <c r="IRX22" s="35">
        <v>0</v>
      </c>
      <c r="IRY22" s="35">
        <v>0</v>
      </c>
      <c r="IRZ22" s="35">
        <v>0</v>
      </c>
      <c r="ISA22" s="35">
        <v>0</v>
      </c>
      <c r="ISB22" s="35">
        <v>0</v>
      </c>
      <c r="ISC22" s="35">
        <v>0</v>
      </c>
      <c r="ISD22" s="35">
        <v>0</v>
      </c>
      <c r="ISE22" s="35">
        <v>0</v>
      </c>
      <c r="ISF22" s="35">
        <v>0</v>
      </c>
      <c r="ISG22" s="35">
        <v>0</v>
      </c>
      <c r="ISH22" s="35">
        <v>0</v>
      </c>
      <c r="ISI22" s="35">
        <v>0</v>
      </c>
      <c r="ISJ22" s="35">
        <v>0</v>
      </c>
      <c r="ISK22" s="35">
        <v>0</v>
      </c>
      <c r="ISL22" s="35">
        <v>0</v>
      </c>
      <c r="ISM22" s="35">
        <v>0</v>
      </c>
      <c r="ISN22" s="35">
        <v>0</v>
      </c>
      <c r="ISO22" s="35">
        <v>0</v>
      </c>
      <c r="ISP22" s="35">
        <v>0</v>
      </c>
      <c r="ISQ22" s="35">
        <v>0</v>
      </c>
      <c r="ISR22" s="35">
        <v>0</v>
      </c>
      <c r="ISS22" s="35">
        <v>0</v>
      </c>
      <c r="IST22" s="35">
        <v>0</v>
      </c>
      <c r="ISU22" s="35">
        <v>0</v>
      </c>
      <c r="ISV22" s="35">
        <v>0</v>
      </c>
      <c r="ISW22" s="35">
        <v>0</v>
      </c>
      <c r="ISX22" s="35">
        <v>0</v>
      </c>
      <c r="ISY22" s="35">
        <v>0</v>
      </c>
      <c r="ISZ22" s="35">
        <v>0</v>
      </c>
      <c r="ITA22" s="35">
        <v>0</v>
      </c>
      <c r="ITB22" s="35">
        <v>0</v>
      </c>
      <c r="ITC22" s="35">
        <v>0</v>
      </c>
      <c r="ITD22" s="35">
        <v>0</v>
      </c>
      <c r="ITE22" s="35">
        <v>0</v>
      </c>
      <c r="ITF22" s="35">
        <v>0</v>
      </c>
      <c r="ITG22" s="35">
        <v>0</v>
      </c>
      <c r="ITH22" s="35">
        <v>0</v>
      </c>
      <c r="ITI22" s="35">
        <v>0</v>
      </c>
      <c r="ITJ22" s="35">
        <v>0</v>
      </c>
      <c r="ITK22" s="35">
        <v>0</v>
      </c>
      <c r="ITL22" s="35">
        <v>0</v>
      </c>
      <c r="ITM22" s="35">
        <v>0</v>
      </c>
      <c r="ITN22" s="35">
        <v>0</v>
      </c>
      <c r="ITO22" s="35">
        <v>0</v>
      </c>
      <c r="ITP22" s="35">
        <v>0</v>
      </c>
      <c r="ITQ22" s="35">
        <v>0</v>
      </c>
      <c r="ITR22" s="35">
        <v>0</v>
      </c>
      <c r="ITS22" s="35">
        <v>0</v>
      </c>
      <c r="ITT22" s="35">
        <v>0</v>
      </c>
      <c r="ITU22" s="35">
        <v>0</v>
      </c>
      <c r="ITV22" s="35">
        <v>0</v>
      </c>
      <c r="ITW22" s="35">
        <v>0</v>
      </c>
      <c r="ITX22" s="35">
        <v>0</v>
      </c>
      <c r="ITY22" s="35">
        <v>0</v>
      </c>
      <c r="ITZ22" s="35">
        <v>0</v>
      </c>
      <c r="IUA22" s="35">
        <v>0</v>
      </c>
      <c r="IUB22" s="35">
        <v>0</v>
      </c>
      <c r="IUC22" s="35">
        <v>0</v>
      </c>
      <c r="IUD22" s="35">
        <v>0</v>
      </c>
      <c r="IUE22" s="35">
        <v>0</v>
      </c>
      <c r="IUF22" s="35">
        <v>0</v>
      </c>
      <c r="IUG22" s="35">
        <v>0</v>
      </c>
      <c r="IUH22" s="35">
        <v>0</v>
      </c>
      <c r="IUI22" s="35">
        <v>0</v>
      </c>
      <c r="IUJ22" s="35">
        <v>0</v>
      </c>
      <c r="IUK22" s="35">
        <v>0</v>
      </c>
      <c r="IUL22" s="35">
        <v>0</v>
      </c>
      <c r="IUM22" s="35">
        <v>0</v>
      </c>
      <c r="IUN22" s="35">
        <v>0</v>
      </c>
      <c r="IUO22" s="35">
        <v>0</v>
      </c>
      <c r="IUP22" s="35">
        <v>0</v>
      </c>
      <c r="IUQ22" s="35">
        <v>0</v>
      </c>
      <c r="IUR22" s="35">
        <v>0</v>
      </c>
      <c r="IUS22" s="35">
        <v>0</v>
      </c>
      <c r="IUT22" s="35">
        <v>0</v>
      </c>
      <c r="IUU22" s="35">
        <v>0</v>
      </c>
      <c r="IUV22" s="35">
        <v>0</v>
      </c>
      <c r="IUW22" s="35">
        <v>0</v>
      </c>
      <c r="IUX22" s="35">
        <v>0</v>
      </c>
      <c r="IUY22" s="35">
        <v>0</v>
      </c>
      <c r="IUZ22" s="35">
        <v>0</v>
      </c>
      <c r="IVA22" s="35">
        <v>0</v>
      </c>
      <c r="IVB22" s="35">
        <v>0</v>
      </c>
      <c r="IVC22" s="35">
        <v>0</v>
      </c>
      <c r="IVD22" s="35">
        <v>0</v>
      </c>
      <c r="IVE22" s="35">
        <v>0</v>
      </c>
      <c r="IVF22" s="35">
        <v>0</v>
      </c>
      <c r="IVG22" s="35">
        <v>0</v>
      </c>
      <c r="IVH22" s="35">
        <v>0</v>
      </c>
      <c r="IVI22" s="35">
        <v>0</v>
      </c>
      <c r="IVJ22" s="35">
        <v>0</v>
      </c>
      <c r="IVK22" s="35">
        <v>0</v>
      </c>
      <c r="IVL22" s="35">
        <v>0</v>
      </c>
      <c r="IVM22" s="35">
        <v>0</v>
      </c>
      <c r="IVN22" s="35">
        <v>0</v>
      </c>
      <c r="IVO22" s="35">
        <v>0</v>
      </c>
      <c r="IVP22" s="35">
        <v>0</v>
      </c>
      <c r="IVQ22" s="35">
        <v>0</v>
      </c>
      <c r="IVR22" s="35">
        <v>0</v>
      </c>
      <c r="IVS22" s="35">
        <v>0</v>
      </c>
      <c r="IVT22" s="35">
        <v>0</v>
      </c>
      <c r="IVU22" s="35">
        <v>0</v>
      </c>
      <c r="IVV22" s="35">
        <v>0</v>
      </c>
      <c r="IVW22" s="35">
        <v>0</v>
      </c>
      <c r="IVX22" s="35">
        <v>0</v>
      </c>
      <c r="IVY22" s="35">
        <v>0</v>
      </c>
      <c r="IVZ22" s="35">
        <v>0</v>
      </c>
      <c r="IWA22" s="35">
        <v>0</v>
      </c>
      <c r="IWB22" s="35">
        <v>0</v>
      </c>
      <c r="IWC22" s="35">
        <v>0</v>
      </c>
      <c r="IWD22" s="35">
        <v>0</v>
      </c>
      <c r="IWE22" s="35">
        <v>0</v>
      </c>
      <c r="IWF22" s="35">
        <v>0</v>
      </c>
      <c r="IWG22" s="35">
        <v>0</v>
      </c>
      <c r="IWH22" s="35">
        <v>0</v>
      </c>
      <c r="IWI22" s="35">
        <v>0</v>
      </c>
      <c r="IWJ22" s="35">
        <v>0</v>
      </c>
      <c r="IWK22" s="35">
        <v>0</v>
      </c>
      <c r="IWL22" s="35">
        <v>0</v>
      </c>
      <c r="IWM22" s="35">
        <v>0</v>
      </c>
      <c r="IWN22" s="35">
        <v>0</v>
      </c>
      <c r="IWO22" s="35">
        <v>0</v>
      </c>
      <c r="IWP22" s="35">
        <v>0</v>
      </c>
      <c r="IWQ22" s="35">
        <v>0</v>
      </c>
      <c r="IWR22" s="35">
        <v>0</v>
      </c>
      <c r="IWS22" s="35">
        <v>0</v>
      </c>
      <c r="IWT22" s="35">
        <v>0</v>
      </c>
      <c r="IWU22" s="35">
        <v>0</v>
      </c>
      <c r="IWV22" s="35">
        <v>0</v>
      </c>
      <c r="IWW22" s="35">
        <v>0</v>
      </c>
      <c r="IWX22" s="35">
        <v>0</v>
      </c>
      <c r="IWY22" s="35">
        <v>0</v>
      </c>
      <c r="IWZ22" s="35">
        <v>0</v>
      </c>
      <c r="IXA22" s="35">
        <v>0</v>
      </c>
      <c r="IXB22" s="35">
        <v>0</v>
      </c>
      <c r="IXC22" s="35">
        <v>0</v>
      </c>
      <c r="IXD22" s="35">
        <v>0</v>
      </c>
      <c r="IXE22" s="35">
        <v>0</v>
      </c>
      <c r="IXF22" s="35">
        <v>0</v>
      </c>
      <c r="IXG22" s="35">
        <v>0</v>
      </c>
      <c r="IXH22" s="35">
        <v>0</v>
      </c>
      <c r="IXI22" s="35">
        <v>0</v>
      </c>
      <c r="IXJ22" s="35">
        <v>0</v>
      </c>
      <c r="IXK22" s="35">
        <v>0</v>
      </c>
      <c r="IXL22" s="35">
        <v>0</v>
      </c>
      <c r="IXM22" s="35">
        <v>0</v>
      </c>
      <c r="IXN22" s="35">
        <v>0</v>
      </c>
      <c r="IXO22" s="35">
        <v>0</v>
      </c>
      <c r="IXP22" s="35">
        <v>0</v>
      </c>
      <c r="IXQ22" s="35">
        <v>0</v>
      </c>
      <c r="IXR22" s="35">
        <v>0</v>
      </c>
      <c r="IXS22" s="35">
        <v>0</v>
      </c>
      <c r="IXT22" s="35">
        <v>0</v>
      </c>
      <c r="IXU22" s="35">
        <v>0</v>
      </c>
      <c r="IXV22" s="35">
        <v>0</v>
      </c>
      <c r="IXW22" s="35">
        <v>0</v>
      </c>
      <c r="IXX22" s="35">
        <v>0</v>
      </c>
      <c r="IXY22" s="35">
        <v>0</v>
      </c>
      <c r="IXZ22" s="35">
        <v>0</v>
      </c>
      <c r="IYA22" s="35">
        <v>0</v>
      </c>
      <c r="IYB22" s="35">
        <v>0</v>
      </c>
      <c r="IYC22" s="35">
        <v>0</v>
      </c>
      <c r="IYD22" s="35">
        <v>0</v>
      </c>
      <c r="IYE22" s="35">
        <v>0</v>
      </c>
      <c r="IYF22" s="35">
        <v>0</v>
      </c>
      <c r="IYG22" s="35">
        <v>0</v>
      </c>
      <c r="IYH22" s="35">
        <v>0</v>
      </c>
      <c r="IYI22" s="35">
        <v>0</v>
      </c>
      <c r="IYJ22" s="35">
        <v>0</v>
      </c>
      <c r="IYK22" s="35">
        <v>0</v>
      </c>
      <c r="IYL22" s="35">
        <v>0</v>
      </c>
      <c r="IYM22" s="35">
        <v>0</v>
      </c>
      <c r="IYN22" s="35">
        <v>0</v>
      </c>
      <c r="IYO22" s="35">
        <v>0</v>
      </c>
      <c r="IYP22" s="35">
        <v>0</v>
      </c>
      <c r="IYQ22" s="35">
        <v>0</v>
      </c>
      <c r="IYR22" s="35">
        <v>0</v>
      </c>
      <c r="IYS22" s="35">
        <v>0</v>
      </c>
      <c r="IYT22" s="35">
        <v>0</v>
      </c>
      <c r="IYU22" s="35">
        <v>0</v>
      </c>
      <c r="IYV22" s="35">
        <v>0</v>
      </c>
      <c r="IYW22" s="35">
        <v>0</v>
      </c>
      <c r="IYX22" s="35">
        <v>0</v>
      </c>
      <c r="IYY22" s="35">
        <v>0</v>
      </c>
      <c r="IYZ22" s="35">
        <v>0</v>
      </c>
      <c r="IZA22" s="35">
        <v>0</v>
      </c>
      <c r="IZB22" s="35">
        <v>0</v>
      </c>
      <c r="IZC22" s="35">
        <v>0</v>
      </c>
      <c r="IZD22" s="35">
        <v>0</v>
      </c>
      <c r="IZE22" s="35">
        <v>0</v>
      </c>
      <c r="IZF22" s="35">
        <v>0</v>
      </c>
      <c r="IZG22" s="35">
        <v>0</v>
      </c>
      <c r="IZH22" s="35">
        <v>0</v>
      </c>
      <c r="IZI22" s="35">
        <v>0</v>
      </c>
      <c r="IZJ22" s="35">
        <v>0</v>
      </c>
      <c r="IZK22" s="35">
        <v>0</v>
      </c>
      <c r="IZL22" s="35">
        <v>0</v>
      </c>
      <c r="IZM22" s="35">
        <v>0</v>
      </c>
      <c r="IZN22" s="35">
        <v>0</v>
      </c>
      <c r="IZO22" s="35">
        <v>0</v>
      </c>
      <c r="IZP22" s="35">
        <v>0</v>
      </c>
      <c r="IZQ22" s="35">
        <v>0</v>
      </c>
      <c r="IZR22" s="35">
        <v>0</v>
      </c>
      <c r="IZS22" s="35">
        <v>0</v>
      </c>
      <c r="IZT22" s="35">
        <v>0</v>
      </c>
      <c r="IZU22" s="35">
        <v>0</v>
      </c>
      <c r="IZV22" s="35">
        <v>0</v>
      </c>
      <c r="IZW22" s="35">
        <v>0</v>
      </c>
      <c r="IZX22" s="35">
        <v>0</v>
      </c>
      <c r="IZY22" s="35">
        <v>0</v>
      </c>
      <c r="IZZ22" s="35">
        <v>0</v>
      </c>
      <c r="JAA22" s="35">
        <v>0</v>
      </c>
      <c r="JAB22" s="35">
        <v>0</v>
      </c>
      <c r="JAC22" s="35">
        <v>0</v>
      </c>
      <c r="JAD22" s="35">
        <v>0</v>
      </c>
      <c r="JAE22" s="35">
        <v>0</v>
      </c>
      <c r="JAF22" s="35">
        <v>0</v>
      </c>
      <c r="JAG22" s="35">
        <v>0</v>
      </c>
      <c r="JAH22" s="35">
        <v>0</v>
      </c>
      <c r="JAI22" s="35">
        <v>0</v>
      </c>
      <c r="JAJ22" s="35">
        <v>0</v>
      </c>
      <c r="JAK22" s="35">
        <v>0</v>
      </c>
      <c r="JAL22" s="35">
        <v>0</v>
      </c>
      <c r="JAM22" s="35">
        <v>0</v>
      </c>
      <c r="JAN22" s="35">
        <v>0</v>
      </c>
      <c r="JAO22" s="35">
        <v>0</v>
      </c>
      <c r="JAP22" s="35">
        <v>0</v>
      </c>
      <c r="JAQ22" s="35">
        <v>0</v>
      </c>
      <c r="JAR22" s="35">
        <v>0</v>
      </c>
      <c r="JAS22" s="35">
        <v>0</v>
      </c>
      <c r="JAT22" s="35">
        <v>0</v>
      </c>
      <c r="JAU22" s="35">
        <v>0</v>
      </c>
      <c r="JAV22" s="35">
        <v>0</v>
      </c>
      <c r="JAW22" s="35">
        <v>0</v>
      </c>
      <c r="JAX22" s="35">
        <v>0</v>
      </c>
      <c r="JAY22" s="35">
        <v>0</v>
      </c>
      <c r="JAZ22" s="35">
        <v>0</v>
      </c>
      <c r="JBA22" s="35">
        <v>0</v>
      </c>
      <c r="JBB22" s="35">
        <v>0</v>
      </c>
      <c r="JBC22" s="35">
        <v>0</v>
      </c>
      <c r="JBD22" s="35">
        <v>0</v>
      </c>
      <c r="JBE22" s="35">
        <v>0</v>
      </c>
      <c r="JBF22" s="35">
        <v>0</v>
      </c>
      <c r="JBG22" s="35">
        <v>0</v>
      </c>
      <c r="JBH22" s="35">
        <v>0</v>
      </c>
      <c r="JBI22" s="35">
        <v>0</v>
      </c>
      <c r="JBJ22" s="35">
        <v>0</v>
      </c>
      <c r="JBK22" s="35">
        <v>0</v>
      </c>
      <c r="JBL22" s="35">
        <v>0</v>
      </c>
      <c r="JBM22" s="35">
        <v>0</v>
      </c>
      <c r="JBN22" s="35">
        <v>0</v>
      </c>
      <c r="JBO22" s="35">
        <v>0</v>
      </c>
      <c r="JBP22" s="35">
        <v>0</v>
      </c>
      <c r="JBQ22" s="35">
        <v>0</v>
      </c>
      <c r="JBR22" s="35">
        <v>0</v>
      </c>
      <c r="JBS22" s="35">
        <v>0</v>
      </c>
      <c r="JBT22" s="35">
        <v>0</v>
      </c>
      <c r="JBU22" s="35">
        <v>0</v>
      </c>
      <c r="JBV22" s="35">
        <v>0</v>
      </c>
      <c r="JBW22" s="35">
        <v>0</v>
      </c>
      <c r="JBX22" s="35">
        <v>0</v>
      </c>
      <c r="JBY22" s="35">
        <v>0</v>
      </c>
      <c r="JBZ22" s="35">
        <v>0</v>
      </c>
      <c r="JCA22" s="35">
        <v>0</v>
      </c>
      <c r="JCB22" s="35">
        <v>0</v>
      </c>
      <c r="JCC22" s="35">
        <v>0</v>
      </c>
      <c r="JCD22" s="35">
        <v>0</v>
      </c>
      <c r="JCE22" s="35">
        <v>0</v>
      </c>
      <c r="JCF22" s="35">
        <v>0</v>
      </c>
      <c r="JCG22" s="35">
        <v>0</v>
      </c>
      <c r="JCH22" s="35">
        <v>0</v>
      </c>
      <c r="JCI22" s="35">
        <v>0</v>
      </c>
      <c r="JCJ22" s="35">
        <v>0</v>
      </c>
      <c r="JCK22" s="35">
        <v>0</v>
      </c>
      <c r="JCL22" s="35">
        <v>0</v>
      </c>
      <c r="JCM22" s="35">
        <v>0</v>
      </c>
      <c r="JCN22" s="35">
        <v>0</v>
      </c>
      <c r="JCO22" s="35">
        <v>0</v>
      </c>
      <c r="JCP22" s="35">
        <v>0</v>
      </c>
      <c r="JCQ22" s="35">
        <v>0</v>
      </c>
      <c r="JCR22" s="35">
        <v>0</v>
      </c>
      <c r="JCS22" s="35">
        <v>0</v>
      </c>
      <c r="JCT22" s="35">
        <v>0</v>
      </c>
      <c r="JCU22" s="35">
        <v>0</v>
      </c>
      <c r="JCV22" s="35">
        <v>0</v>
      </c>
      <c r="JCW22" s="35">
        <v>0</v>
      </c>
      <c r="JCX22" s="35">
        <v>0</v>
      </c>
      <c r="JCY22" s="35">
        <v>0</v>
      </c>
      <c r="JCZ22" s="35">
        <v>0</v>
      </c>
      <c r="JDA22" s="35">
        <v>0</v>
      </c>
      <c r="JDB22" s="35">
        <v>0</v>
      </c>
      <c r="JDC22" s="35">
        <v>0</v>
      </c>
      <c r="JDD22" s="35">
        <v>0</v>
      </c>
      <c r="JDE22" s="35">
        <v>0</v>
      </c>
      <c r="JDF22" s="35">
        <v>0</v>
      </c>
      <c r="JDG22" s="35">
        <v>0</v>
      </c>
      <c r="JDH22" s="35">
        <v>0</v>
      </c>
      <c r="JDI22" s="35">
        <v>0</v>
      </c>
      <c r="JDJ22" s="35">
        <v>0</v>
      </c>
      <c r="JDK22" s="35">
        <v>0</v>
      </c>
      <c r="JDL22" s="35">
        <v>0</v>
      </c>
      <c r="JDM22" s="35">
        <v>0</v>
      </c>
      <c r="JDN22" s="35">
        <v>0</v>
      </c>
      <c r="JDO22" s="35">
        <v>0</v>
      </c>
      <c r="JDP22" s="35">
        <v>0</v>
      </c>
      <c r="JDQ22" s="35">
        <v>0</v>
      </c>
      <c r="JDR22" s="35">
        <v>0</v>
      </c>
      <c r="JDS22" s="35">
        <v>0</v>
      </c>
      <c r="JDT22" s="35">
        <v>0</v>
      </c>
      <c r="JDU22" s="35">
        <v>0</v>
      </c>
      <c r="JDV22" s="35">
        <v>0</v>
      </c>
      <c r="JDW22" s="35">
        <v>0</v>
      </c>
      <c r="JDX22" s="35">
        <v>0</v>
      </c>
      <c r="JDY22" s="35">
        <v>0</v>
      </c>
      <c r="JDZ22" s="35">
        <v>0</v>
      </c>
      <c r="JEA22" s="35">
        <v>0</v>
      </c>
      <c r="JEB22" s="35">
        <v>0</v>
      </c>
      <c r="JEC22" s="35">
        <v>0</v>
      </c>
      <c r="JED22" s="35">
        <v>0</v>
      </c>
      <c r="JEE22" s="35">
        <v>0</v>
      </c>
      <c r="JEF22" s="35">
        <v>0</v>
      </c>
      <c r="JEG22" s="35">
        <v>0</v>
      </c>
      <c r="JEH22" s="35">
        <v>0</v>
      </c>
      <c r="JEI22" s="35">
        <v>0</v>
      </c>
      <c r="JEJ22" s="35">
        <v>0</v>
      </c>
      <c r="JEK22" s="35">
        <v>0</v>
      </c>
      <c r="JEL22" s="35">
        <v>0</v>
      </c>
      <c r="JEM22" s="35">
        <v>0</v>
      </c>
      <c r="JEN22" s="35">
        <v>0</v>
      </c>
      <c r="JEO22" s="35">
        <v>0</v>
      </c>
      <c r="JEP22" s="35">
        <v>0</v>
      </c>
      <c r="JEQ22" s="35">
        <v>0</v>
      </c>
      <c r="JER22" s="35">
        <v>0</v>
      </c>
      <c r="JES22" s="35">
        <v>0</v>
      </c>
      <c r="JET22" s="35">
        <v>0</v>
      </c>
      <c r="JEU22" s="35">
        <v>0</v>
      </c>
      <c r="JEV22" s="35">
        <v>0</v>
      </c>
      <c r="JEW22" s="35">
        <v>0</v>
      </c>
      <c r="JEX22" s="35">
        <v>0</v>
      </c>
      <c r="JEY22" s="35">
        <v>0</v>
      </c>
      <c r="JEZ22" s="35">
        <v>0</v>
      </c>
      <c r="JFA22" s="35">
        <v>0</v>
      </c>
      <c r="JFB22" s="35">
        <v>0</v>
      </c>
      <c r="JFC22" s="35">
        <v>0</v>
      </c>
      <c r="JFD22" s="35">
        <v>0</v>
      </c>
      <c r="JFE22" s="35">
        <v>0</v>
      </c>
      <c r="JFF22" s="35">
        <v>0</v>
      </c>
      <c r="JFG22" s="35">
        <v>0</v>
      </c>
      <c r="JFH22" s="35">
        <v>0</v>
      </c>
      <c r="JFI22" s="35">
        <v>0</v>
      </c>
      <c r="JFJ22" s="35">
        <v>0</v>
      </c>
      <c r="JFK22" s="35">
        <v>0</v>
      </c>
      <c r="JFL22" s="35">
        <v>0</v>
      </c>
      <c r="JFM22" s="35">
        <v>0</v>
      </c>
      <c r="JFN22" s="35">
        <v>0</v>
      </c>
      <c r="JFO22" s="35">
        <v>0</v>
      </c>
      <c r="JFP22" s="35">
        <v>0</v>
      </c>
      <c r="JFQ22" s="35">
        <v>0</v>
      </c>
      <c r="JFR22" s="35">
        <v>0</v>
      </c>
      <c r="JFS22" s="35">
        <v>0</v>
      </c>
      <c r="JFT22" s="35">
        <v>0</v>
      </c>
      <c r="JFU22" s="35">
        <v>0</v>
      </c>
      <c r="JFV22" s="35">
        <v>0</v>
      </c>
      <c r="JFW22" s="35">
        <v>0</v>
      </c>
      <c r="JFX22" s="35">
        <v>0</v>
      </c>
      <c r="JFY22" s="35">
        <v>0</v>
      </c>
      <c r="JFZ22" s="35">
        <v>0</v>
      </c>
      <c r="JGA22" s="35">
        <v>0</v>
      </c>
      <c r="JGB22" s="35">
        <v>0</v>
      </c>
      <c r="JGC22" s="35">
        <v>0</v>
      </c>
      <c r="JGD22" s="35">
        <v>0</v>
      </c>
      <c r="JGE22" s="35">
        <v>0</v>
      </c>
      <c r="JGF22" s="35">
        <v>0</v>
      </c>
      <c r="JGG22" s="35">
        <v>0</v>
      </c>
      <c r="JGH22" s="35">
        <v>0</v>
      </c>
      <c r="JGI22" s="35">
        <v>0</v>
      </c>
      <c r="JGJ22" s="35">
        <v>0</v>
      </c>
      <c r="JGK22" s="35">
        <v>0</v>
      </c>
      <c r="JGL22" s="35">
        <v>0</v>
      </c>
      <c r="JGM22" s="35">
        <v>0</v>
      </c>
      <c r="JGN22" s="35">
        <v>0</v>
      </c>
      <c r="JGO22" s="35">
        <v>0</v>
      </c>
      <c r="JGP22" s="35">
        <v>0</v>
      </c>
      <c r="JGQ22" s="35">
        <v>0</v>
      </c>
      <c r="JGR22" s="35">
        <v>0</v>
      </c>
      <c r="JGS22" s="35">
        <v>0</v>
      </c>
      <c r="JGT22" s="35">
        <v>0</v>
      </c>
      <c r="JGU22" s="35">
        <v>0</v>
      </c>
      <c r="JGV22" s="35">
        <v>0</v>
      </c>
      <c r="JGW22" s="35">
        <v>0</v>
      </c>
      <c r="JGX22" s="35">
        <v>0</v>
      </c>
      <c r="JGY22" s="35">
        <v>0</v>
      </c>
      <c r="JGZ22" s="35">
        <v>0</v>
      </c>
      <c r="JHA22" s="35">
        <v>0</v>
      </c>
      <c r="JHB22" s="35">
        <v>0</v>
      </c>
      <c r="JHC22" s="35">
        <v>0</v>
      </c>
      <c r="JHD22" s="35">
        <v>0</v>
      </c>
      <c r="JHE22" s="35">
        <v>0</v>
      </c>
      <c r="JHF22" s="35">
        <v>0</v>
      </c>
      <c r="JHG22" s="35">
        <v>0</v>
      </c>
      <c r="JHH22" s="35">
        <v>0</v>
      </c>
      <c r="JHI22" s="35">
        <v>0</v>
      </c>
      <c r="JHJ22" s="35">
        <v>0</v>
      </c>
      <c r="JHK22" s="35">
        <v>0</v>
      </c>
      <c r="JHL22" s="35">
        <v>0</v>
      </c>
      <c r="JHM22" s="35">
        <v>0</v>
      </c>
      <c r="JHN22" s="35">
        <v>0</v>
      </c>
      <c r="JHO22" s="35">
        <v>0</v>
      </c>
      <c r="JHP22" s="35">
        <v>0</v>
      </c>
      <c r="JHQ22" s="35">
        <v>0</v>
      </c>
      <c r="JHR22" s="35">
        <v>0</v>
      </c>
      <c r="JHS22" s="35">
        <v>0</v>
      </c>
      <c r="JHT22" s="35">
        <v>0</v>
      </c>
      <c r="JHU22" s="35">
        <v>0</v>
      </c>
      <c r="JHV22" s="35">
        <v>0</v>
      </c>
      <c r="JHW22" s="35">
        <v>0</v>
      </c>
      <c r="JHX22" s="35">
        <v>0</v>
      </c>
      <c r="JHY22" s="35">
        <v>0</v>
      </c>
      <c r="JHZ22" s="35">
        <v>0</v>
      </c>
      <c r="JIA22" s="35">
        <v>0</v>
      </c>
      <c r="JIB22" s="35">
        <v>0</v>
      </c>
      <c r="JIC22" s="35">
        <v>0</v>
      </c>
      <c r="JID22" s="35">
        <v>0</v>
      </c>
      <c r="JIE22" s="35">
        <v>0</v>
      </c>
      <c r="JIF22" s="35">
        <v>0</v>
      </c>
      <c r="JIG22" s="35">
        <v>0</v>
      </c>
      <c r="JIH22" s="35">
        <v>0</v>
      </c>
      <c r="JII22" s="35">
        <v>0</v>
      </c>
      <c r="JIJ22" s="35">
        <v>0</v>
      </c>
      <c r="JIK22" s="35">
        <v>0</v>
      </c>
      <c r="JIL22" s="35">
        <v>0</v>
      </c>
      <c r="JIM22" s="35">
        <v>0</v>
      </c>
      <c r="JIN22" s="35">
        <v>0</v>
      </c>
      <c r="JIO22" s="35">
        <v>0</v>
      </c>
      <c r="JIP22" s="35">
        <v>0</v>
      </c>
      <c r="JIQ22" s="35">
        <v>0</v>
      </c>
      <c r="JIR22" s="35">
        <v>0</v>
      </c>
      <c r="JIS22" s="35">
        <v>0</v>
      </c>
      <c r="JIT22" s="35">
        <v>0</v>
      </c>
      <c r="JIU22" s="35">
        <v>0</v>
      </c>
      <c r="JIV22" s="35">
        <v>0</v>
      </c>
      <c r="JIW22" s="35">
        <v>0</v>
      </c>
      <c r="JIX22" s="35">
        <v>0</v>
      </c>
      <c r="JIY22" s="35">
        <v>0</v>
      </c>
      <c r="JIZ22" s="35">
        <v>0</v>
      </c>
      <c r="JJA22" s="35">
        <v>0</v>
      </c>
      <c r="JJB22" s="35">
        <v>0</v>
      </c>
      <c r="JJC22" s="35">
        <v>0</v>
      </c>
      <c r="JJD22" s="35">
        <v>0</v>
      </c>
      <c r="JJE22" s="35">
        <v>0</v>
      </c>
      <c r="JJF22" s="35">
        <v>0</v>
      </c>
      <c r="JJG22" s="35">
        <v>0</v>
      </c>
      <c r="JJH22" s="35">
        <v>0</v>
      </c>
      <c r="JJI22" s="35">
        <v>0</v>
      </c>
      <c r="JJJ22" s="35">
        <v>0</v>
      </c>
      <c r="JJK22" s="35">
        <v>0</v>
      </c>
      <c r="JJL22" s="35">
        <v>0</v>
      </c>
      <c r="JJM22" s="35">
        <v>0</v>
      </c>
      <c r="JJN22" s="35">
        <v>0</v>
      </c>
      <c r="JJO22" s="35">
        <v>0</v>
      </c>
      <c r="JJP22" s="35">
        <v>0</v>
      </c>
      <c r="JJQ22" s="35">
        <v>0</v>
      </c>
      <c r="JJR22" s="35">
        <v>0</v>
      </c>
      <c r="JJS22" s="35">
        <v>0</v>
      </c>
      <c r="JJT22" s="35">
        <v>0</v>
      </c>
      <c r="JJU22" s="35">
        <v>0</v>
      </c>
      <c r="JJV22" s="35">
        <v>0</v>
      </c>
      <c r="JJW22" s="35">
        <v>0</v>
      </c>
      <c r="JJX22" s="35">
        <v>0</v>
      </c>
      <c r="JJY22" s="35">
        <v>0</v>
      </c>
      <c r="JJZ22" s="35">
        <v>0</v>
      </c>
      <c r="JKA22" s="35">
        <v>0</v>
      </c>
      <c r="JKB22" s="35">
        <v>0</v>
      </c>
      <c r="JKC22" s="35">
        <v>0</v>
      </c>
      <c r="JKD22" s="35">
        <v>0</v>
      </c>
      <c r="JKE22" s="35">
        <v>0</v>
      </c>
      <c r="JKF22" s="35">
        <v>0</v>
      </c>
      <c r="JKG22" s="35">
        <v>0</v>
      </c>
      <c r="JKH22" s="35">
        <v>0</v>
      </c>
      <c r="JKI22" s="35">
        <v>0</v>
      </c>
      <c r="JKJ22" s="35">
        <v>0</v>
      </c>
      <c r="JKK22" s="35">
        <v>0</v>
      </c>
      <c r="JKL22" s="35">
        <v>0</v>
      </c>
      <c r="JKM22" s="35">
        <v>0</v>
      </c>
      <c r="JKN22" s="35">
        <v>0</v>
      </c>
      <c r="JKO22" s="35">
        <v>0</v>
      </c>
      <c r="JKP22" s="35">
        <v>0</v>
      </c>
      <c r="JKQ22" s="35">
        <v>0</v>
      </c>
      <c r="JKR22" s="35">
        <v>0</v>
      </c>
      <c r="JKS22" s="35">
        <v>0</v>
      </c>
      <c r="JKT22" s="35">
        <v>0</v>
      </c>
      <c r="JKU22" s="35">
        <v>0</v>
      </c>
      <c r="JKV22" s="35">
        <v>0</v>
      </c>
      <c r="JKW22" s="35">
        <v>0</v>
      </c>
      <c r="JKX22" s="35">
        <v>0</v>
      </c>
      <c r="JKY22" s="35">
        <v>0</v>
      </c>
      <c r="JKZ22" s="35">
        <v>0</v>
      </c>
      <c r="JLA22" s="35">
        <v>0</v>
      </c>
      <c r="JLB22" s="35">
        <v>0</v>
      </c>
      <c r="JLC22" s="35">
        <v>0</v>
      </c>
      <c r="JLD22" s="35">
        <v>0</v>
      </c>
      <c r="JLE22" s="35">
        <v>0</v>
      </c>
      <c r="JLF22" s="35">
        <v>0</v>
      </c>
      <c r="JLG22" s="35">
        <v>0</v>
      </c>
      <c r="JLH22" s="35">
        <v>0</v>
      </c>
      <c r="JLI22" s="35">
        <v>0</v>
      </c>
      <c r="JLJ22" s="35">
        <v>0</v>
      </c>
      <c r="JLK22" s="35">
        <v>0</v>
      </c>
      <c r="JLL22" s="35">
        <v>0</v>
      </c>
      <c r="JLM22" s="35">
        <v>0</v>
      </c>
      <c r="JLN22" s="35">
        <v>0</v>
      </c>
      <c r="JLO22" s="35">
        <v>0</v>
      </c>
      <c r="JLP22" s="35">
        <v>0</v>
      </c>
      <c r="JLQ22" s="35">
        <v>0</v>
      </c>
      <c r="JLR22" s="35">
        <v>0</v>
      </c>
      <c r="JLS22" s="35">
        <v>0</v>
      </c>
      <c r="JLT22" s="35">
        <v>0</v>
      </c>
      <c r="JLU22" s="35">
        <v>0</v>
      </c>
      <c r="JLV22" s="35">
        <v>0</v>
      </c>
      <c r="JLW22" s="35">
        <v>0</v>
      </c>
      <c r="JLX22" s="35">
        <v>0</v>
      </c>
      <c r="JLY22" s="35">
        <v>0</v>
      </c>
      <c r="JLZ22" s="35">
        <v>0</v>
      </c>
      <c r="JMA22" s="35">
        <v>0</v>
      </c>
      <c r="JMB22" s="35">
        <v>0</v>
      </c>
      <c r="JMC22" s="35">
        <v>0</v>
      </c>
      <c r="JMD22" s="35">
        <v>0</v>
      </c>
      <c r="JME22" s="35">
        <v>0</v>
      </c>
      <c r="JMF22" s="35">
        <v>0</v>
      </c>
      <c r="JMG22" s="35">
        <v>0</v>
      </c>
      <c r="JMH22" s="35">
        <v>0</v>
      </c>
      <c r="JMI22" s="35">
        <v>0</v>
      </c>
      <c r="JMJ22" s="35">
        <v>0</v>
      </c>
      <c r="JMK22" s="35">
        <v>0</v>
      </c>
      <c r="JML22" s="35">
        <v>0</v>
      </c>
      <c r="JMM22" s="35">
        <v>0</v>
      </c>
      <c r="JMN22" s="35">
        <v>0</v>
      </c>
      <c r="JMO22" s="35">
        <v>0</v>
      </c>
      <c r="JMP22" s="35">
        <v>0</v>
      </c>
      <c r="JMQ22" s="35">
        <v>0</v>
      </c>
      <c r="JMR22" s="35">
        <v>0</v>
      </c>
      <c r="JMS22" s="35">
        <v>0</v>
      </c>
      <c r="JMT22" s="35">
        <v>0</v>
      </c>
      <c r="JMU22" s="35">
        <v>0</v>
      </c>
      <c r="JMV22" s="35">
        <v>0</v>
      </c>
      <c r="JMW22" s="35">
        <v>0</v>
      </c>
      <c r="JMX22" s="35">
        <v>0</v>
      </c>
      <c r="JMY22" s="35">
        <v>0</v>
      </c>
      <c r="JMZ22" s="35">
        <v>0</v>
      </c>
      <c r="JNA22" s="35">
        <v>0</v>
      </c>
      <c r="JNB22" s="35">
        <v>0</v>
      </c>
      <c r="JNC22" s="35">
        <v>0</v>
      </c>
      <c r="JND22" s="35">
        <v>0</v>
      </c>
      <c r="JNE22" s="35">
        <v>0</v>
      </c>
      <c r="JNF22" s="35">
        <v>0</v>
      </c>
      <c r="JNG22" s="35">
        <v>0</v>
      </c>
      <c r="JNH22" s="35">
        <v>0</v>
      </c>
      <c r="JNI22" s="35">
        <v>0</v>
      </c>
      <c r="JNJ22" s="35">
        <v>0</v>
      </c>
      <c r="JNK22" s="35">
        <v>0</v>
      </c>
      <c r="JNL22" s="35">
        <v>0</v>
      </c>
      <c r="JNM22" s="35">
        <v>0</v>
      </c>
      <c r="JNN22" s="35">
        <v>0</v>
      </c>
      <c r="JNO22" s="35">
        <v>0</v>
      </c>
      <c r="JNP22" s="35">
        <v>0</v>
      </c>
      <c r="JNQ22" s="35">
        <v>0</v>
      </c>
      <c r="JNR22" s="35">
        <v>0</v>
      </c>
      <c r="JNS22" s="35">
        <v>0</v>
      </c>
      <c r="JNT22" s="35">
        <v>0</v>
      </c>
      <c r="JNU22" s="35">
        <v>0</v>
      </c>
      <c r="JNV22" s="35">
        <v>0</v>
      </c>
      <c r="JNW22" s="35">
        <v>0</v>
      </c>
      <c r="JNX22" s="35">
        <v>0</v>
      </c>
      <c r="JNY22" s="35">
        <v>0</v>
      </c>
      <c r="JNZ22" s="35">
        <v>0</v>
      </c>
      <c r="JOA22" s="35">
        <v>0</v>
      </c>
      <c r="JOB22" s="35">
        <v>0</v>
      </c>
      <c r="JOC22" s="35">
        <v>0</v>
      </c>
      <c r="JOD22" s="35">
        <v>0</v>
      </c>
      <c r="JOE22" s="35">
        <v>0</v>
      </c>
      <c r="JOF22" s="35">
        <v>0</v>
      </c>
      <c r="JOG22" s="35">
        <v>0</v>
      </c>
      <c r="JOH22" s="35">
        <v>0</v>
      </c>
      <c r="JOI22" s="35">
        <v>0</v>
      </c>
      <c r="JOJ22" s="35">
        <v>0</v>
      </c>
      <c r="JOK22" s="35">
        <v>0</v>
      </c>
      <c r="JOL22" s="35">
        <v>0</v>
      </c>
      <c r="JOM22" s="35">
        <v>0</v>
      </c>
      <c r="JON22" s="35">
        <v>0</v>
      </c>
      <c r="JOO22" s="35">
        <v>0</v>
      </c>
      <c r="JOP22" s="35">
        <v>0</v>
      </c>
      <c r="JOQ22" s="35">
        <v>0</v>
      </c>
      <c r="JOR22" s="35">
        <v>0</v>
      </c>
      <c r="JOS22" s="35">
        <v>0</v>
      </c>
      <c r="JOT22" s="35">
        <v>0</v>
      </c>
      <c r="JOU22" s="35">
        <v>0</v>
      </c>
      <c r="JOV22" s="35">
        <v>0</v>
      </c>
      <c r="JOW22" s="35">
        <v>0</v>
      </c>
      <c r="JOX22" s="35">
        <v>0</v>
      </c>
      <c r="JOY22" s="35">
        <v>0</v>
      </c>
      <c r="JOZ22" s="35">
        <v>0</v>
      </c>
      <c r="JPA22" s="35">
        <v>0</v>
      </c>
      <c r="JPB22" s="35">
        <v>0</v>
      </c>
      <c r="JPC22" s="35">
        <v>0</v>
      </c>
      <c r="JPD22" s="35">
        <v>0</v>
      </c>
      <c r="JPE22" s="35">
        <v>0</v>
      </c>
      <c r="JPF22" s="35">
        <v>0</v>
      </c>
      <c r="JPG22" s="35">
        <v>0</v>
      </c>
      <c r="JPH22" s="35">
        <v>0</v>
      </c>
      <c r="JPI22" s="35">
        <v>0</v>
      </c>
      <c r="JPJ22" s="35">
        <v>0</v>
      </c>
      <c r="JPK22" s="35">
        <v>0</v>
      </c>
      <c r="JPL22" s="35">
        <v>0</v>
      </c>
      <c r="JPM22" s="35">
        <v>0</v>
      </c>
      <c r="JPN22" s="35">
        <v>0</v>
      </c>
      <c r="JPO22" s="35">
        <v>0</v>
      </c>
      <c r="JPP22" s="35">
        <v>0</v>
      </c>
      <c r="JPQ22" s="35">
        <v>0</v>
      </c>
      <c r="JPR22" s="35">
        <v>0</v>
      </c>
      <c r="JPS22" s="35">
        <v>0</v>
      </c>
      <c r="JPT22" s="35">
        <v>0</v>
      </c>
      <c r="JPU22" s="35">
        <v>0</v>
      </c>
      <c r="JPV22" s="35">
        <v>0</v>
      </c>
      <c r="JPW22" s="35">
        <v>0</v>
      </c>
      <c r="JPX22" s="35">
        <v>0</v>
      </c>
      <c r="JPY22" s="35">
        <v>0</v>
      </c>
      <c r="JPZ22" s="35">
        <v>0</v>
      </c>
      <c r="JQA22" s="35">
        <v>0</v>
      </c>
      <c r="JQB22" s="35">
        <v>0</v>
      </c>
      <c r="JQC22" s="35">
        <v>0</v>
      </c>
      <c r="JQD22" s="35">
        <v>0</v>
      </c>
      <c r="JQE22" s="35">
        <v>0</v>
      </c>
      <c r="JQF22" s="35">
        <v>0</v>
      </c>
      <c r="JQG22" s="35">
        <v>0</v>
      </c>
      <c r="JQH22" s="35">
        <v>0</v>
      </c>
      <c r="JQI22" s="35">
        <v>0</v>
      </c>
      <c r="JQJ22" s="35">
        <v>0</v>
      </c>
      <c r="JQK22" s="35">
        <v>0</v>
      </c>
      <c r="JQL22" s="35">
        <v>0</v>
      </c>
      <c r="JQM22" s="35">
        <v>0</v>
      </c>
      <c r="JQN22" s="35">
        <v>0</v>
      </c>
      <c r="JQO22" s="35">
        <v>0</v>
      </c>
      <c r="JQP22" s="35">
        <v>0</v>
      </c>
      <c r="JQQ22" s="35">
        <v>0</v>
      </c>
      <c r="JQR22" s="35">
        <v>0</v>
      </c>
      <c r="JQS22" s="35">
        <v>0</v>
      </c>
      <c r="JQT22" s="35">
        <v>0</v>
      </c>
      <c r="JQU22" s="35">
        <v>0</v>
      </c>
      <c r="JQV22" s="35">
        <v>0</v>
      </c>
      <c r="JQW22" s="35">
        <v>0</v>
      </c>
      <c r="JQX22" s="35">
        <v>0</v>
      </c>
      <c r="JQY22" s="35">
        <v>0</v>
      </c>
      <c r="JQZ22" s="35">
        <v>0</v>
      </c>
      <c r="JRA22" s="35">
        <v>0</v>
      </c>
      <c r="JRB22" s="35">
        <v>0</v>
      </c>
      <c r="JRC22" s="35">
        <v>0</v>
      </c>
      <c r="JRD22" s="35">
        <v>0</v>
      </c>
      <c r="JRE22" s="35">
        <v>0</v>
      </c>
      <c r="JRF22" s="35">
        <v>0</v>
      </c>
      <c r="JRG22" s="35">
        <v>0</v>
      </c>
      <c r="JRH22" s="35">
        <v>0</v>
      </c>
      <c r="JRI22" s="35">
        <v>0</v>
      </c>
      <c r="JRJ22" s="35">
        <v>0</v>
      </c>
      <c r="JRK22" s="35">
        <v>0</v>
      </c>
      <c r="JRL22" s="35">
        <v>0</v>
      </c>
      <c r="JRM22" s="35">
        <v>0</v>
      </c>
      <c r="JRN22" s="35">
        <v>0</v>
      </c>
      <c r="JRO22" s="35">
        <v>0</v>
      </c>
      <c r="JRP22" s="35">
        <v>0</v>
      </c>
      <c r="JRQ22" s="35">
        <v>0</v>
      </c>
      <c r="JRR22" s="35">
        <v>0</v>
      </c>
      <c r="JRS22" s="35">
        <v>0</v>
      </c>
      <c r="JRT22" s="35">
        <v>0</v>
      </c>
      <c r="JRU22" s="35">
        <v>0</v>
      </c>
      <c r="JRV22" s="35">
        <v>0</v>
      </c>
      <c r="JRW22" s="35">
        <v>0</v>
      </c>
      <c r="JRX22" s="35">
        <v>0</v>
      </c>
      <c r="JRY22" s="35">
        <v>0</v>
      </c>
      <c r="JRZ22" s="35">
        <v>0</v>
      </c>
      <c r="JSA22" s="35">
        <v>0</v>
      </c>
      <c r="JSB22" s="35">
        <v>0</v>
      </c>
      <c r="JSC22" s="35">
        <v>0</v>
      </c>
      <c r="JSD22" s="35">
        <v>0</v>
      </c>
      <c r="JSE22" s="35">
        <v>0</v>
      </c>
      <c r="JSF22" s="35">
        <v>0</v>
      </c>
      <c r="JSG22" s="35">
        <v>0</v>
      </c>
      <c r="JSH22" s="35">
        <v>0</v>
      </c>
      <c r="JSI22" s="35">
        <v>0</v>
      </c>
      <c r="JSJ22" s="35">
        <v>0</v>
      </c>
      <c r="JSK22" s="35">
        <v>0</v>
      </c>
      <c r="JSL22" s="35">
        <v>0</v>
      </c>
      <c r="JSM22" s="35">
        <v>0</v>
      </c>
      <c r="JSN22" s="35">
        <v>0</v>
      </c>
      <c r="JSO22" s="35">
        <v>0</v>
      </c>
      <c r="JSP22" s="35">
        <v>0</v>
      </c>
      <c r="JSQ22" s="35">
        <v>0</v>
      </c>
      <c r="JSR22" s="35">
        <v>0</v>
      </c>
      <c r="JSS22" s="35">
        <v>0</v>
      </c>
      <c r="JST22" s="35">
        <v>0</v>
      </c>
      <c r="JSU22" s="35">
        <v>0</v>
      </c>
      <c r="JSV22" s="35">
        <v>0</v>
      </c>
      <c r="JSW22" s="35">
        <v>0</v>
      </c>
      <c r="JSX22" s="35">
        <v>0</v>
      </c>
      <c r="JSY22" s="35">
        <v>0</v>
      </c>
      <c r="JSZ22" s="35">
        <v>0</v>
      </c>
      <c r="JTA22" s="35">
        <v>0</v>
      </c>
      <c r="JTB22" s="35">
        <v>0</v>
      </c>
      <c r="JTC22" s="35">
        <v>0</v>
      </c>
      <c r="JTD22" s="35">
        <v>0</v>
      </c>
      <c r="JTE22" s="35">
        <v>0</v>
      </c>
      <c r="JTF22" s="35">
        <v>0</v>
      </c>
      <c r="JTG22" s="35">
        <v>0</v>
      </c>
      <c r="JTH22" s="35">
        <v>0</v>
      </c>
      <c r="JTI22" s="35">
        <v>0</v>
      </c>
      <c r="JTJ22" s="35">
        <v>0</v>
      </c>
      <c r="JTK22" s="35">
        <v>0</v>
      </c>
      <c r="JTL22" s="35">
        <v>0</v>
      </c>
      <c r="JTM22" s="35">
        <v>0</v>
      </c>
      <c r="JTN22" s="35">
        <v>0</v>
      </c>
      <c r="JTO22" s="35">
        <v>0</v>
      </c>
      <c r="JTP22" s="35">
        <v>0</v>
      </c>
      <c r="JTQ22" s="35">
        <v>0</v>
      </c>
      <c r="JTR22" s="35">
        <v>0</v>
      </c>
      <c r="JTS22" s="35">
        <v>0</v>
      </c>
      <c r="JTT22" s="35">
        <v>0</v>
      </c>
      <c r="JTU22" s="35">
        <v>0</v>
      </c>
      <c r="JTV22" s="35">
        <v>0</v>
      </c>
      <c r="JTW22" s="35">
        <v>0</v>
      </c>
      <c r="JTX22" s="35">
        <v>0</v>
      </c>
      <c r="JTY22" s="35">
        <v>0</v>
      </c>
      <c r="JTZ22" s="35">
        <v>0</v>
      </c>
      <c r="JUA22" s="35">
        <v>0</v>
      </c>
      <c r="JUB22" s="35">
        <v>0</v>
      </c>
      <c r="JUC22" s="35">
        <v>0</v>
      </c>
      <c r="JUD22" s="35">
        <v>0</v>
      </c>
      <c r="JUE22" s="35">
        <v>0</v>
      </c>
      <c r="JUF22" s="35">
        <v>0</v>
      </c>
      <c r="JUG22" s="35">
        <v>0</v>
      </c>
      <c r="JUH22" s="35">
        <v>0</v>
      </c>
      <c r="JUI22" s="35">
        <v>0</v>
      </c>
      <c r="JUJ22" s="35">
        <v>0</v>
      </c>
      <c r="JUK22" s="35">
        <v>0</v>
      </c>
      <c r="JUL22" s="35">
        <v>0</v>
      </c>
      <c r="JUM22" s="35">
        <v>0</v>
      </c>
      <c r="JUN22" s="35">
        <v>0</v>
      </c>
      <c r="JUO22" s="35">
        <v>0</v>
      </c>
      <c r="JUP22" s="35">
        <v>0</v>
      </c>
      <c r="JUQ22" s="35">
        <v>0</v>
      </c>
      <c r="JUR22" s="35">
        <v>0</v>
      </c>
      <c r="JUS22" s="35">
        <v>0</v>
      </c>
      <c r="JUT22" s="35">
        <v>0</v>
      </c>
      <c r="JUU22" s="35">
        <v>0</v>
      </c>
      <c r="JUV22" s="35">
        <v>0</v>
      </c>
      <c r="JUW22" s="35">
        <v>0</v>
      </c>
      <c r="JUX22" s="35">
        <v>0</v>
      </c>
      <c r="JUY22" s="35">
        <v>0</v>
      </c>
      <c r="JUZ22" s="35">
        <v>0</v>
      </c>
      <c r="JVA22" s="35">
        <v>0</v>
      </c>
      <c r="JVB22" s="35">
        <v>0</v>
      </c>
      <c r="JVC22" s="35">
        <v>0</v>
      </c>
      <c r="JVD22" s="35">
        <v>0</v>
      </c>
      <c r="JVE22" s="35">
        <v>0</v>
      </c>
      <c r="JVF22" s="35">
        <v>0</v>
      </c>
      <c r="JVG22" s="35">
        <v>0</v>
      </c>
      <c r="JVH22" s="35">
        <v>0</v>
      </c>
      <c r="JVI22" s="35">
        <v>0</v>
      </c>
      <c r="JVJ22" s="35">
        <v>0</v>
      </c>
      <c r="JVK22" s="35">
        <v>0</v>
      </c>
      <c r="JVL22" s="35">
        <v>0</v>
      </c>
      <c r="JVM22" s="35">
        <v>0</v>
      </c>
      <c r="JVN22" s="35">
        <v>0</v>
      </c>
      <c r="JVO22" s="35">
        <v>0</v>
      </c>
      <c r="JVP22" s="35">
        <v>0</v>
      </c>
      <c r="JVQ22" s="35">
        <v>0</v>
      </c>
      <c r="JVR22" s="35">
        <v>0</v>
      </c>
      <c r="JVS22" s="35">
        <v>0</v>
      </c>
      <c r="JVT22" s="35">
        <v>0</v>
      </c>
      <c r="JVU22" s="35">
        <v>0</v>
      </c>
      <c r="JVV22" s="35">
        <v>0</v>
      </c>
      <c r="JVW22" s="35">
        <v>0</v>
      </c>
      <c r="JVX22" s="35">
        <v>0</v>
      </c>
      <c r="JVY22" s="35">
        <v>0</v>
      </c>
      <c r="JVZ22" s="35">
        <v>0</v>
      </c>
      <c r="JWA22" s="35">
        <v>0</v>
      </c>
      <c r="JWB22" s="35">
        <v>0</v>
      </c>
      <c r="JWC22" s="35">
        <v>0</v>
      </c>
      <c r="JWD22" s="35">
        <v>0</v>
      </c>
      <c r="JWE22" s="35">
        <v>0</v>
      </c>
      <c r="JWF22" s="35">
        <v>0</v>
      </c>
      <c r="JWG22" s="35">
        <v>0</v>
      </c>
      <c r="JWH22" s="35">
        <v>0</v>
      </c>
      <c r="JWI22" s="35">
        <v>0</v>
      </c>
      <c r="JWJ22" s="35">
        <v>0</v>
      </c>
      <c r="JWK22" s="35">
        <v>0</v>
      </c>
      <c r="JWL22" s="35">
        <v>0</v>
      </c>
      <c r="JWM22" s="35">
        <v>0</v>
      </c>
      <c r="JWN22" s="35">
        <v>0</v>
      </c>
      <c r="JWO22" s="35">
        <v>0</v>
      </c>
      <c r="JWP22" s="35">
        <v>0</v>
      </c>
      <c r="JWQ22" s="35">
        <v>0</v>
      </c>
      <c r="JWR22" s="35">
        <v>0</v>
      </c>
      <c r="JWS22" s="35">
        <v>0</v>
      </c>
      <c r="JWT22" s="35">
        <v>0</v>
      </c>
      <c r="JWU22" s="35">
        <v>0</v>
      </c>
      <c r="JWV22" s="35">
        <v>0</v>
      </c>
      <c r="JWW22" s="35">
        <v>0</v>
      </c>
      <c r="JWX22" s="35">
        <v>0</v>
      </c>
      <c r="JWY22" s="35">
        <v>0</v>
      </c>
      <c r="JWZ22" s="35">
        <v>0</v>
      </c>
      <c r="JXA22" s="35">
        <v>0</v>
      </c>
      <c r="JXB22" s="35">
        <v>0</v>
      </c>
      <c r="JXC22" s="35">
        <v>0</v>
      </c>
      <c r="JXD22" s="35">
        <v>0</v>
      </c>
      <c r="JXE22" s="35">
        <v>0</v>
      </c>
      <c r="JXF22" s="35">
        <v>0</v>
      </c>
      <c r="JXG22" s="35">
        <v>0</v>
      </c>
      <c r="JXH22" s="35">
        <v>0</v>
      </c>
      <c r="JXI22" s="35">
        <v>0</v>
      </c>
      <c r="JXJ22" s="35">
        <v>0</v>
      </c>
      <c r="JXK22" s="35">
        <v>0</v>
      </c>
      <c r="JXL22" s="35">
        <v>0</v>
      </c>
      <c r="JXM22" s="35">
        <v>0</v>
      </c>
      <c r="JXN22" s="35">
        <v>0</v>
      </c>
      <c r="JXO22" s="35">
        <v>0</v>
      </c>
      <c r="JXP22" s="35">
        <v>0</v>
      </c>
      <c r="JXQ22" s="35">
        <v>0</v>
      </c>
      <c r="JXR22" s="35">
        <v>0</v>
      </c>
      <c r="JXS22" s="35">
        <v>0</v>
      </c>
      <c r="JXT22" s="35">
        <v>0</v>
      </c>
      <c r="JXU22" s="35">
        <v>0</v>
      </c>
      <c r="JXV22" s="35">
        <v>0</v>
      </c>
      <c r="JXW22" s="35">
        <v>0</v>
      </c>
      <c r="JXX22" s="35">
        <v>0</v>
      </c>
      <c r="JXY22" s="35">
        <v>0</v>
      </c>
      <c r="JXZ22" s="35">
        <v>0</v>
      </c>
      <c r="JYA22" s="35">
        <v>0</v>
      </c>
      <c r="JYB22" s="35">
        <v>0</v>
      </c>
      <c r="JYC22" s="35">
        <v>0</v>
      </c>
      <c r="JYD22" s="35">
        <v>0</v>
      </c>
      <c r="JYE22" s="35">
        <v>0</v>
      </c>
      <c r="JYF22" s="35">
        <v>0</v>
      </c>
      <c r="JYG22" s="35">
        <v>0</v>
      </c>
      <c r="JYH22" s="35">
        <v>0</v>
      </c>
      <c r="JYI22" s="35">
        <v>0</v>
      </c>
      <c r="JYJ22" s="35">
        <v>0</v>
      </c>
      <c r="JYK22" s="35">
        <v>0</v>
      </c>
      <c r="JYL22" s="35">
        <v>0</v>
      </c>
      <c r="JYM22" s="35">
        <v>0</v>
      </c>
      <c r="JYN22" s="35">
        <v>0</v>
      </c>
      <c r="JYO22" s="35">
        <v>0</v>
      </c>
      <c r="JYP22" s="35">
        <v>0</v>
      </c>
      <c r="JYQ22" s="35">
        <v>0</v>
      </c>
      <c r="JYR22" s="35">
        <v>0</v>
      </c>
      <c r="JYS22" s="35">
        <v>0</v>
      </c>
      <c r="JYT22" s="35">
        <v>0</v>
      </c>
      <c r="JYU22" s="35">
        <v>0</v>
      </c>
      <c r="JYV22" s="35">
        <v>0</v>
      </c>
      <c r="JYW22" s="35">
        <v>0</v>
      </c>
      <c r="JYX22" s="35">
        <v>0</v>
      </c>
      <c r="JYY22" s="35">
        <v>0</v>
      </c>
      <c r="JYZ22" s="35">
        <v>0</v>
      </c>
      <c r="JZA22" s="35">
        <v>0</v>
      </c>
      <c r="JZB22" s="35">
        <v>0</v>
      </c>
      <c r="JZC22" s="35">
        <v>0</v>
      </c>
      <c r="JZD22" s="35">
        <v>0</v>
      </c>
      <c r="JZE22" s="35">
        <v>0</v>
      </c>
      <c r="JZF22" s="35">
        <v>0</v>
      </c>
      <c r="JZG22" s="35">
        <v>0</v>
      </c>
      <c r="JZH22" s="35">
        <v>0</v>
      </c>
      <c r="JZI22" s="35">
        <v>0</v>
      </c>
      <c r="JZJ22" s="35">
        <v>0</v>
      </c>
      <c r="JZK22" s="35">
        <v>0</v>
      </c>
      <c r="JZL22" s="35">
        <v>0</v>
      </c>
      <c r="JZM22" s="35">
        <v>0</v>
      </c>
      <c r="JZN22" s="35">
        <v>0</v>
      </c>
      <c r="JZO22" s="35">
        <v>0</v>
      </c>
      <c r="JZP22" s="35">
        <v>0</v>
      </c>
      <c r="JZQ22" s="35">
        <v>0</v>
      </c>
      <c r="JZR22" s="35">
        <v>0</v>
      </c>
      <c r="JZS22" s="35">
        <v>0</v>
      </c>
      <c r="JZT22" s="35">
        <v>0</v>
      </c>
      <c r="JZU22" s="35">
        <v>0</v>
      </c>
      <c r="JZV22" s="35">
        <v>0</v>
      </c>
      <c r="JZW22" s="35">
        <v>0</v>
      </c>
      <c r="JZX22" s="35">
        <v>0</v>
      </c>
      <c r="JZY22" s="35">
        <v>0</v>
      </c>
      <c r="JZZ22" s="35">
        <v>0</v>
      </c>
      <c r="KAA22" s="35">
        <v>0</v>
      </c>
      <c r="KAB22" s="35">
        <v>0</v>
      </c>
      <c r="KAC22" s="35">
        <v>0</v>
      </c>
      <c r="KAD22" s="35">
        <v>0</v>
      </c>
      <c r="KAE22" s="35">
        <v>0</v>
      </c>
      <c r="KAF22" s="35">
        <v>0</v>
      </c>
      <c r="KAG22" s="35">
        <v>0</v>
      </c>
      <c r="KAH22" s="35">
        <v>0</v>
      </c>
      <c r="KAI22" s="35">
        <v>0</v>
      </c>
      <c r="KAJ22" s="35">
        <v>0</v>
      </c>
      <c r="KAK22" s="35">
        <v>0</v>
      </c>
      <c r="KAL22" s="35">
        <v>0</v>
      </c>
      <c r="KAM22" s="35">
        <v>0</v>
      </c>
      <c r="KAN22" s="35">
        <v>0</v>
      </c>
      <c r="KAO22" s="35">
        <v>0</v>
      </c>
      <c r="KAP22" s="35">
        <v>0</v>
      </c>
      <c r="KAQ22" s="35">
        <v>0</v>
      </c>
      <c r="KAR22" s="35">
        <v>0</v>
      </c>
      <c r="KAS22" s="35">
        <v>0</v>
      </c>
      <c r="KAT22" s="35">
        <v>0</v>
      </c>
      <c r="KAU22" s="35">
        <v>0</v>
      </c>
      <c r="KAV22" s="35">
        <v>0</v>
      </c>
      <c r="KAW22" s="35">
        <v>0</v>
      </c>
      <c r="KAX22" s="35">
        <v>0</v>
      </c>
      <c r="KAY22" s="35">
        <v>0</v>
      </c>
      <c r="KAZ22" s="35">
        <v>0</v>
      </c>
      <c r="KBA22" s="35">
        <v>0</v>
      </c>
      <c r="KBB22" s="35">
        <v>0</v>
      </c>
      <c r="KBC22" s="35">
        <v>0</v>
      </c>
      <c r="KBD22" s="35">
        <v>0</v>
      </c>
      <c r="KBE22" s="35">
        <v>0</v>
      </c>
      <c r="KBF22" s="35">
        <v>0</v>
      </c>
      <c r="KBG22" s="35">
        <v>0</v>
      </c>
      <c r="KBH22" s="35">
        <v>0</v>
      </c>
      <c r="KBI22" s="35">
        <v>0</v>
      </c>
      <c r="KBJ22" s="35">
        <v>0</v>
      </c>
      <c r="KBK22" s="35">
        <v>0</v>
      </c>
      <c r="KBL22" s="35">
        <v>0</v>
      </c>
      <c r="KBM22" s="35">
        <v>0</v>
      </c>
      <c r="KBN22" s="35">
        <v>0</v>
      </c>
      <c r="KBO22" s="35">
        <v>0</v>
      </c>
      <c r="KBP22" s="35">
        <v>0</v>
      </c>
      <c r="KBQ22" s="35">
        <v>0</v>
      </c>
      <c r="KBR22" s="35">
        <v>0</v>
      </c>
      <c r="KBS22" s="35">
        <v>0</v>
      </c>
      <c r="KBT22" s="35">
        <v>0</v>
      </c>
      <c r="KBU22" s="35">
        <v>0</v>
      </c>
      <c r="KBV22" s="35">
        <v>0</v>
      </c>
      <c r="KBW22" s="35">
        <v>0</v>
      </c>
      <c r="KBX22" s="35">
        <v>0</v>
      </c>
      <c r="KBY22" s="35">
        <v>0</v>
      </c>
      <c r="KBZ22" s="35">
        <v>0</v>
      </c>
      <c r="KCA22" s="35">
        <v>0</v>
      </c>
      <c r="KCB22" s="35">
        <v>0</v>
      </c>
      <c r="KCC22" s="35">
        <v>0</v>
      </c>
      <c r="KCD22" s="35">
        <v>0</v>
      </c>
      <c r="KCE22" s="35">
        <v>0</v>
      </c>
      <c r="KCF22" s="35">
        <v>0</v>
      </c>
      <c r="KCG22" s="35">
        <v>0</v>
      </c>
      <c r="KCH22" s="35">
        <v>0</v>
      </c>
      <c r="KCI22" s="35">
        <v>0</v>
      </c>
      <c r="KCJ22" s="35">
        <v>0</v>
      </c>
      <c r="KCK22" s="35">
        <v>0</v>
      </c>
      <c r="KCL22" s="35">
        <v>0</v>
      </c>
      <c r="KCM22" s="35">
        <v>0</v>
      </c>
      <c r="KCN22" s="35">
        <v>0</v>
      </c>
      <c r="KCO22" s="35">
        <v>0</v>
      </c>
      <c r="KCP22" s="35">
        <v>0</v>
      </c>
      <c r="KCQ22" s="35">
        <v>0</v>
      </c>
      <c r="KCR22" s="35">
        <v>0</v>
      </c>
      <c r="KCS22" s="35">
        <v>0</v>
      </c>
      <c r="KCT22" s="35">
        <v>0</v>
      </c>
      <c r="KCU22" s="35">
        <v>0</v>
      </c>
      <c r="KCV22" s="35">
        <v>0</v>
      </c>
      <c r="KCW22" s="35">
        <v>0</v>
      </c>
      <c r="KCX22" s="35">
        <v>0</v>
      </c>
      <c r="KCY22" s="35">
        <v>0</v>
      </c>
      <c r="KCZ22" s="35">
        <v>0</v>
      </c>
      <c r="KDA22" s="35">
        <v>0</v>
      </c>
      <c r="KDB22" s="35">
        <v>0</v>
      </c>
      <c r="KDC22" s="35">
        <v>0</v>
      </c>
      <c r="KDD22" s="35">
        <v>0</v>
      </c>
      <c r="KDE22" s="35">
        <v>0</v>
      </c>
      <c r="KDF22" s="35">
        <v>0</v>
      </c>
      <c r="KDG22" s="35">
        <v>0</v>
      </c>
      <c r="KDH22" s="35">
        <v>0</v>
      </c>
      <c r="KDI22" s="35">
        <v>0</v>
      </c>
      <c r="KDJ22" s="35">
        <v>0</v>
      </c>
      <c r="KDK22" s="35">
        <v>0</v>
      </c>
      <c r="KDL22" s="35">
        <v>0</v>
      </c>
      <c r="KDM22" s="35">
        <v>0</v>
      </c>
      <c r="KDN22" s="35">
        <v>0</v>
      </c>
      <c r="KDO22" s="35">
        <v>0</v>
      </c>
      <c r="KDP22" s="35">
        <v>0</v>
      </c>
      <c r="KDQ22" s="35">
        <v>0</v>
      </c>
      <c r="KDR22" s="35">
        <v>0</v>
      </c>
      <c r="KDS22" s="35">
        <v>0</v>
      </c>
      <c r="KDT22" s="35">
        <v>0</v>
      </c>
      <c r="KDU22" s="35">
        <v>0</v>
      </c>
      <c r="KDV22" s="35">
        <v>0</v>
      </c>
      <c r="KDW22" s="35">
        <v>0</v>
      </c>
      <c r="KDX22" s="35">
        <v>0</v>
      </c>
      <c r="KDY22" s="35">
        <v>0</v>
      </c>
      <c r="KDZ22" s="35">
        <v>0</v>
      </c>
      <c r="KEA22" s="35">
        <v>0</v>
      </c>
      <c r="KEB22" s="35">
        <v>0</v>
      </c>
      <c r="KEC22" s="35">
        <v>0</v>
      </c>
      <c r="KED22" s="35">
        <v>0</v>
      </c>
      <c r="KEE22" s="35">
        <v>0</v>
      </c>
      <c r="KEF22" s="35">
        <v>0</v>
      </c>
      <c r="KEG22" s="35">
        <v>0</v>
      </c>
      <c r="KEH22" s="35">
        <v>0</v>
      </c>
      <c r="KEI22" s="35">
        <v>0</v>
      </c>
      <c r="KEJ22" s="35">
        <v>0</v>
      </c>
      <c r="KEK22" s="35">
        <v>0</v>
      </c>
      <c r="KEL22" s="35">
        <v>0</v>
      </c>
      <c r="KEM22" s="35">
        <v>0</v>
      </c>
      <c r="KEN22" s="35">
        <v>0</v>
      </c>
      <c r="KEO22" s="35">
        <v>0</v>
      </c>
      <c r="KEP22" s="35">
        <v>0</v>
      </c>
      <c r="KEQ22" s="35">
        <v>0</v>
      </c>
      <c r="KER22" s="35">
        <v>0</v>
      </c>
      <c r="KES22" s="35">
        <v>0</v>
      </c>
      <c r="KET22" s="35">
        <v>0</v>
      </c>
      <c r="KEU22" s="35">
        <v>0</v>
      </c>
      <c r="KEV22" s="35">
        <v>0</v>
      </c>
      <c r="KEW22" s="35">
        <v>0</v>
      </c>
      <c r="KEX22" s="35">
        <v>0</v>
      </c>
      <c r="KEY22" s="35">
        <v>0</v>
      </c>
      <c r="KEZ22" s="35">
        <v>0</v>
      </c>
      <c r="KFA22" s="35">
        <v>0</v>
      </c>
      <c r="KFB22" s="35">
        <v>0</v>
      </c>
      <c r="KFC22" s="35">
        <v>0</v>
      </c>
      <c r="KFD22" s="35">
        <v>0</v>
      </c>
      <c r="KFE22" s="35">
        <v>0</v>
      </c>
      <c r="KFF22" s="35">
        <v>0</v>
      </c>
      <c r="KFG22" s="35">
        <v>0</v>
      </c>
      <c r="KFH22" s="35">
        <v>0</v>
      </c>
      <c r="KFI22" s="35">
        <v>0</v>
      </c>
      <c r="KFJ22" s="35">
        <v>0</v>
      </c>
      <c r="KFK22" s="35">
        <v>0</v>
      </c>
      <c r="KFL22" s="35">
        <v>0</v>
      </c>
      <c r="KFM22" s="35">
        <v>0</v>
      </c>
      <c r="KFN22" s="35">
        <v>0</v>
      </c>
      <c r="KFO22" s="35">
        <v>0</v>
      </c>
      <c r="KFP22" s="35">
        <v>0</v>
      </c>
      <c r="KFQ22" s="35">
        <v>0</v>
      </c>
      <c r="KFR22" s="35">
        <v>0</v>
      </c>
      <c r="KFS22" s="35">
        <v>0</v>
      </c>
      <c r="KFT22" s="35">
        <v>0</v>
      </c>
      <c r="KFU22" s="35">
        <v>0</v>
      </c>
      <c r="KFV22" s="35">
        <v>0</v>
      </c>
      <c r="KFW22" s="35">
        <v>0</v>
      </c>
      <c r="KFX22" s="35">
        <v>0</v>
      </c>
      <c r="KFY22" s="35">
        <v>0</v>
      </c>
      <c r="KFZ22" s="35">
        <v>0</v>
      </c>
      <c r="KGA22" s="35">
        <v>0</v>
      </c>
      <c r="KGB22" s="35">
        <v>0</v>
      </c>
      <c r="KGC22" s="35">
        <v>0</v>
      </c>
      <c r="KGD22" s="35">
        <v>0</v>
      </c>
      <c r="KGE22" s="35">
        <v>0</v>
      </c>
      <c r="KGF22" s="35">
        <v>0</v>
      </c>
      <c r="KGG22" s="35">
        <v>0</v>
      </c>
      <c r="KGH22" s="35">
        <v>0</v>
      </c>
      <c r="KGI22" s="35">
        <v>0</v>
      </c>
      <c r="KGJ22" s="35">
        <v>0</v>
      </c>
      <c r="KGK22" s="35">
        <v>0</v>
      </c>
      <c r="KGL22" s="35">
        <v>0</v>
      </c>
      <c r="KGM22" s="35">
        <v>0</v>
      </c>
      <c r="KGN22" s="35">
        <v>0</v>
      </c>
      <c r="KGO22" s="35">
        <v>0</v>
      </c>
      <c r="KGP22" s="35">
        <v>0</v>
      </c>
      <c r="KGQ22" s="35">
        <v>0</v>
      </c>
      <c r="KGR22" s="35">
        <v>0</v>
      </c>
      <c r="KGS22" s="35">
        <v>0</v>
      </c>
      <c r="KGT22" s="35">
        <v>0</v>
      </c>
      <c r="KGU22" s="35">
        <v>0</v>
      </c>
      <c r="KGV22" s="35">
        <v>0</v>
      </c>
      <c r="KGW22" s="35">
        <v>0</v>
      </c>
      <c r="KGX22" s="35">
        <v>0</v>
      </c>
      <c r="KGY22" s="35">
        <v>0</v>
      </c>
      <c r="KGZ22" s="35">
        <v>0</v>
      </c>
      <c r="KHA22" s="35">
        <v>0</v>
      </c>
      <c r="KHB22" s="35">
        <v>0</v>
      </c>
      <c r="KHC22" s="35">
        <v>0</v>
      </c>
      <c r="KHD22" s="35">
        <v>0</v>
      </c>
      <c r="KHE22" s="35">
        <v>0</v>
      </c>
      <c r="KHF22" s="35">
        <v>0</v>
      </c>
      <c r="KHG22" s="35">
        <v>0</v>
      </c>
      <c r="KHH22" s="35">
        <v>0</v>
      </c>
      <c r="KHI22" s="35">
        <v>0</v>
      </c>
      <c r="KHJ22" s="35">
        <v>0</v>
      </c>
      <c r="KHK22" s="35">
        <v>0</v>
      </c>
      <c r="KHL22" s="35">
        <v>0</v>
      </c>
      <c r="KHM22" s="35">
        <v>0</v>
      </c>
      <c r="KHN22" s="35">
        <v>0</v>
      </c>
      <c r="KHO22" s="35">
        <v>0</v>
      </c>
      <c r="KHP22" s="35">
        <v>0</v>
      </c>
      <c r="KHQ22" s="35">
        <v>0</v>
      </c>
      <c r="KHR22" s="35">
        <v>0</v>
      </c>
      <c r="KHS22" s="35">
        <v>0</v>
      </c>
      <c r="KHT22" s="35">
        <v>0</v>
      </c>
      <c r="KHU22" s="35">
        <v>0</v>
      </c>
      <c r="KHV22" s="35">
        <v>0</v>
      </c>
      <c r="KHW22" s="35">
        <v>0</v>
      </c>
      <c r="KHX22" s="35">
        <v>0</v>
      </c>
      <c r="KHY22" s="35">
        <v>0</v>
      </c>
      <c r="KHZ22" s="35">
        <v>0</v>
      </c>
      <c r="KIA22" s="35">
        <v>0</v>
      </c>
      <c r="KIB22" s="35">
        <v>0</v>
      </c>
      <c r="KIC22" s="35">
        <v>0</v>
      </c>
      <c r="KID22" s="35">
        <v>0</v>
      </c>
      <c r="KIE22" s="35">
        <v>0</v>
      </c>
      <c r="KIF22" s="35">
        <v>0</v>
      </c>
      <c r="KIG22" s="35">
        <v>0</v>
      </c>
      <c r="KIH22" s="35">
        <v>0</v>
      </c>
      <c r="KII22" s="35">
        <v>0</v>
      </c>
      <c r="KIJ22" s="35">
        <v>0</v>
      </c>
      <c r="KIK22" s="35">
        <v>0</v>
      </c>
      <c r="KIL22" s="35">
        <v>0</v>
      </c>
      <c r="KIM22" s="35">
        <v>0</v>
      </c>
      <c r="KIN22" s="35">
        <v>0</v>
      </c>
      <c r="KIO22" s="35">
        <v>0</v>
      </c>
      <c r="KIP22" s="35">
        <v>0</v>
      </c>
      <c r="KIQ22" s="35">
        <v>0</v>
      </c>
      <c r="KIR22" s="35">
        <v>0</v>
      </c>
      <c r="KIS22" s="35">
        <v>0</v>
      </c>
      <c r="KIT22" s="35">
        <v>0</v>
      </c>
      <c r="KIU22" s="35">
        <v>0</v>
      </c>
      <c r="KIV22" s="35">
        <v>0</v>
      </c>
      <c r="KIW22" s="35">
        <v>0</v>
      </c>
      <c r="KIX22" s="35">
        <v>0</v>
      </c>
      <c r="KIY22" s="35">
        <v>0</v>
      </c>
      <c r="KIZ22" s="35">
        <v>0</v>
      </c>
      <c r="KJA22" s="35">
        <v>0</v>
      </c>
      <c r="KJB22" s="35">
        <v>0</v>
      </c>
      <c r="KJC22" s="35">
        <v>0</v>
      </c>
      <c r="KJD22" s="35">
        <v>0</v>
      </c>
      <c r="KJE22" s="35">
        <v>0</v>
      </c>
      <c r="KJF22" s="35">
        <v>0</v>
      </c>
      <c r="KJG22" s="35">
        <v>0</v>
      </c>
      <c r="KJH22" s="35">
        <v>0</v>
      </c>
      <c r="KJI22" s="35">
        <v>0</v>
      </c>
      <c r="KJJ22" s="35">
        <v>0</v>
      </c>
      <c r="KJK22" s="35">
        <v>0</v>
      </c>
      <c r="KJL22" s="35">
        <v>0</v>
      </c>
      <c r="KJM22" s="35">
        <v>0</v>
      </c>
      <c r="KJN22" s="35">
        <v>0</v>
      </c>
      <c r="KJO22" s="35">
        <v>0</v>
      </c>
      <c r="KJP22" s="35">
        <v>0</v>
      </c>
      <c r="KJQ22" s="35">
        <v>0</v>
      </c>
      <c r="KJR22" s="35">
        <v>0</v>
      </c>
      <c r="KJS22" s="35">
        <v>0</v>
      </c>
      <c r="KJT22" s="35">
        <v>0</v>
      </c>
      <c r="KJU22" s="35">
        <v>0</v>
      </c>
      <c r="KJV22" s="35">
        <v>0</v>
      </c>
      <c r="KJW22" s="35">
        <v>0</v>
      </c>
      <c r="KJX22" s="35">
        <v>0</v>
      </c>
      <c r="KJY22" s="35">
        <v>0</v>
      </c>
      <c r="KJZ22" s="35">
        <v>0</v>
      </c>
      <c r="KKA22" s="35">
        <v>0</v>
      </c>
      <c r="KKB22" s="35">
        <v>0</v>
      </c>
      <c r="KKC22" s="35">
        <v>0</v>
      </c>
      <c r="KKD22" s="35">
        <v>0</v>
      </c>
      <c r="KKE22" s="35">
        <v>0</v>
      </c>
      <c r="KKF22" s="35">
        <v>0</v>
      </c>
      <c r="KKG22" s="35">
        <v>0</v>
      </c>
      <c r="KKH22" s="35">
        <v>0</v>
      </c>
      <c r="KKI22" s="35">
        <v>0</v>
      </c>
      <c r="KKJ22" s="35">
        <v>0</v>
      </c>
      <c r="KKK22" s="35">
        <v>0</v>
      </c>
      <c r="KKL22" s="35">
        <v>0</v>
      </c>
      <c r="KKM22" s="35">
        <v>0</v>
      </c>
      <c r="KKN22" s="35">
        <v>0</v>
      </c>
      <c r="KKO22" s="35">
        <v>0</v>
      </c>
      <c r="KKP22" s="35">
        <v>0</v>
      </c>
      <c r="KKQ22" s="35">
        <v>0</v>
      </c>
      <c r="KKR22" s="35">
        <v>0</v>
      </c>
      <c r="KKS22" s="35">
        <v>0</v>
      </c>
      <c r="KKT22" s="35">
        <v>0</v>
      </c>
      <c r="KKU22" s="35">
        <v>0</v>
      </c>
      <c r="KKV22" s="35">
        <v>0</v>
      </c>
      <c r="KKW22" s="35">
        <v>0</v>
      </c>
      <c r="KKX22" s="35">
        <v>0</v>
      </c>
      <c r="KKY22" s="35">
        <v>0</v>
      </c>
      <c r="KKZ22" s="35">
        <v>0</v>
      </c>
      <c r="KLA22" s="35">
        <v>0</v>
      </c>
      <c r="KLB22" s="35">
        <v>0</v>
      </c>
      <c r="KLC22" s="35">
        <v>0</v>
      </c>
      <c r="KLD22" s="35">
        <v>0</v>
      </c>
      <c r="KLE22" s="35">
        <v>0</v>
      </c>
      <c r="KLF22" s="35">
        <v>0</v>
      </c>
      <c r="KLG22" s="35">
        <v>0</v>
      </c>
      <c r="KLH22" s="35">
        <v>0</v>
      </c>
      <c r="KLI22" s="35">
        <v>0</v>
      </c>
      <c r="KLJ22" s="35">
        <v>0</v>
      </c>
      <c r="KLK22" s="35">
        <v>0</v>
      </c>
      <c r="KLL22" s="35">
        <v>0</v>
      </c>
      <c r="KLM22" s="35">
        <v>0</v>
      </c>
      <c r="KLN22" s="35">
        <v>0</v>
      </c>
      <c r="KLO22" s="35">
        <v>0</v>
      </c>
      <c r="KLP22" s="35">
        <v>0</v>
      </c>
      <c r="KLQ22" s="35">
        <v>0</v>
      </c>
      <c r="KLR22" s="35">
        <v>0</v>
      </c>
      <c r="KLS22" s="35">
        <v>0</v>
      </c>
      <c r="KLT22" s="35">
        <v>0</v>
      </c>
      <c r="KLU22" s="35">
        <v>0</v>
      </c>
      <c r="KLV22" s="35">
        <v>0</v>
      </c>
      <c r="KLW22" s="35">
        <v>0</v>
      </c>
      <c r="KLX22" s="35">
        <v>0</v>
      </c>
      <c r="KLY22" s="35">
        <v>0</v>
      </c>
      <c r="KLZ22" s="35">
        <v>0</v>
      </c>
      <c r="KMA22" s="35">
        <v>0</v>
      </c>
      <c r="KMB22" s="35">
        <v>0</v>
      </c>
      <c r="KMC22" s="35">
        <v>0</v>
      </c>
      <c r="KMD22" s="35">
        <v>0</v>
      </c>
      <c r="KME22" s="35">
        <v>0</v>
      </c>
      <c r="KMF22" s="35">
        <v>0</v>
      </c>
      <c r="KMG22" s="35">
        <v>0</v>
      </c>
      <c r="KMH22" s="35">
        <v>0</v>
      </c>
      <c r="KMI22" s="35">
        <v>0</v>
      </c>
      <c r="KMJ22" s="35">
        <v>0</v>
      </c>
      <c r="KMK22" s="35">
        <v>0</v>
      </c>
      <c r="KML22" s="35">
        <v>0</v>
      </c>
      <c r="KMM22" s="35">
        <v>0</v>
      </c>
      <c r="KMN22" s="35">
        <v>0</v>
      </c>
      <c r="KMO22" s="35">
        <v>0</v>
      </c>
      <c r="KMP22" s="35">
        <v>0</v>
      </c>
      <c r="KMQ22" s="35">
        <v>0</v>
      </c>
      <c r="KMR22" s="35">
        <v>0</v>
      </c>
      <c r="KMS22" s="35">
        <v>0</v>
      </c>
      <c r="KMT22" s="35">
        <v>0</v>
      </c>
      <c r="KMU22" s="35">
        <v>0</v>
      </c>
      <c r="KMV22" s="35">
        <v>0</v>
      </c>
      <c r="KMW22" s="35">
        <v>0</v>
      </c>
      <c r="KMX22" s="35">
        <v>0</v>
      </c>
      <c r="KMY22" s="35">
        <v>0</v>
      </c>
      <c r="KMZ22" s="35">
        <v>0</v>
      </c>
      <c r="KNA22" s="35">
        <v>0</v>
      </c>
      <c r="KNB22" s="35">
        <v>0</v>
      </c>
      <c r="KNC22" s="35">
        <v>0</v>
      </c>
      <c r="KND22" s="35">
        <v>0</v>
      </c>
      <c r="KNE22" s="35">
        <v>0</v>
      </c>
      <c r="KNF22" s="35">
        <v>0</v>
      </c>
      <c r="KNG22" s="35">
        <v>0</v>
      </c>
      <c r="KNH22" s="35">
        <v>0</v>
      </c>
      <c r="KNI22" s="35">
        <v>0</v>
      </c>
      <c r="KNJ22" s="35">
        <v>0</v>
      </c>
      <c r="KNK22" s="35">
        <v>0</v>
      </c>
      <c r="KNL22" s="35">
        <v>0</v>
      </c>
      <c r="KNM22" s="35">
        <v>0</v>
      </c>
      <c r="KNN22" s="35">
        <v>0</v>
      </c>
      <c r="KNO22" s="35">
        <v>0</v>
      </c>
      <c r="KNP22" s="35">
        <v>0</v>
      </c>
      <c r="KNQ22" s="35">
        <v>0</v>
      </c>
      <c r="KNR22" s="35">
        <v>0</v>
      </c>
      <c r="KNS22" s="35">
        <v>0</v>
      </c>
      <c r="KNT22" s="35">
        <v>0</v>
      </c>
      <c r="KNU22" s="35">
        <v>0</v>
      </c>
      <c r="KNV22" s="35">
        <v>0</v>
      </c>
      <c r="KNW22" s="35">
        <v>0</v>
      </c>
      <c r="KNX22" s="35">
        <v>0</v>
      </c>
      <c r="KNY22" s="35">
        <v>0</v>
      </c>
      <c r="KNZ22" s="35">
        <v>0</v>
      </c>
      <c r="KOA22" s="35">
        <v>0</v>
      </c>
      <c r="KOB22" s="35">
        <v>0</v>
      </c>
      <c r="KOC22" s="35">
        <v>0</v>
      </c>
      <c r="KOD22" s="35">
        <v>0</v>
      </c>
      <c r="KOE22" s="35">
        <v>0</v>
      </c>
      <c r="KOF22" s="35">
        <v>0</v>
      </c>
      <c r="KOG22" s="35">
        <v>0</v>
      </c>
      <c r="KOH22" s="35">
        <v>0</v>
      </c>
      <c r="KOI22" s="35">
        <v>0</v>
      </c>
      <c r="KOJ22" s="35">
        <v>0</v>
      </c>
      <c r="KOK22" s="35">
        <v>0</v>
      </c>
      <c r="KOL22" s="35">
        <v>0</v>
      </c>
      <c r="KOM22" s="35">
        <v>0</v>
      </c>
      <c r="KON22" s="35">
        <v>0</v>
      </c>
      <c r="KOO22" s="35">
        <v>0</v>
      </c>
      <c r="KOP22" s="35">
        <v>0</v>
      </c>
      <c r="KOQ22" s="35">
        <v>0</v>
      </c>
      <c r="KOR22" s="35">
        <v>0</v>
      </c>
      <c r="KOS22" s="35">
        <v>0</v>
      </c>
      <c r="KOT22" s="35">
        <v>0</v>
      </c>
      <c r="KOU22" s="35">
        <v>0</v>
      </c>
      <c r="KOV22" s="35">
        <v>0</v>
      </c>
      <c r="KOW22" s="35">
        <v>0</v>
      </c>
      <c r="KOX22" s="35">
        <v>0</v>
      </c>
      <c r="KOY22" s="35">
        <v>0</v>
      </c>
      <c r="KOZ22" s="35">
        <v>0</v>
      </c>
      <c r="KPA22" s="35">
        <v>0</v>
      </c>
      <c r="KPB22" s="35">
        <v>0</v>
      </c>
      <c r="KPC22" s="35">
        <v>0</v>
      </c>
      <c r="KPD22" s="35">
        <v>0</v>
      </c>
      <c r="KPE22" s="35">
        <v>0</v>
      </c>
      <c r="KPF22" s="35">
        <v>0</v>
      </c>
      <c r="KPG22" s="35">
        <v>0</v>
      </c>
      <c r="KPH22" s="35">
        <v>0</v>
      </c>
      <c r="KPI22" s="35">
        <v>0</v>
      </c>
      <c r="KPJ22" s="35">
        <v>0</v>
      </c>
      <c r="KPK22" s="35">
        <v>0</v>
      </c>
      <c r="KPL22" s="35">
        <v>0</v>
      </c>
      <c r="KPM22" s="35">
        <v>0</v>
      </c>
      <c r="KPN22" s="35">
        <v>0</v>
      </c>
      <c r="KPO22" s="35">
        <v>0</v>
      </c>
      <c r="KPP22" s="35">
        <v>0</v>
      </c>
      <c r="KPQ22" s="35">
        <v>0</v>
      </c>
      <c r="KPR22" s="35">
        <v>0</v>
      </c>
      <c r="KPS22" s="35">
        <v>0</v>
      </c>
      <c r="KPT22" s="35">
        <v>0</v>
      </c>
      <c r="KPU22" s="35">
        <v>0</v>
      </c>
      <c r="KPV22" s="35">
        <v>0</v>
      </c>
      <c r="KPW22" s="35">
        <v>0</v>
      </c>
      <c r="KPX22" s="35">
        <v>0</v>
      </c>
      <c r="KPY22" s="35">
        <v>0</v>
      </c>
      <c r="KPZ22" s="35">
        <v>0</v>
      </c>
      <c r="KQA22" s="35">
        <v>0</v>
      </c>
      <c r="KQB22" s="35">
        <v>0</v>
      </c>
      <c r="KQC22" s="35">
        <v>0</v>
      </c>
      <c r="KQD22" s="35">
        <v>0</v>
      </c>
      <c r="KQE22" s="35">
        <v>0</v>
      </c>
      <c r="KQF22" s="35">
        <v>0</v>
      </c>
      <c r="KQG22" s="35">
        <v>0</v>
      </c>
      <c r="KQH22" s="35">
        <v>0</v>
      </c>
      <c r="KQI22" s="35">
        <v>0</v>
      </c>
      <c r="KQJ22" s="35">
        <v>0</v>
      </c>
      <c r="KQK22" s="35">
        <v>0</v>
      </c>
      <c r="KQL22" s="35">
        <v>0</v>
      </c>
      <c r="KQM22" s="35">
        <v>0</v>
      </c>
      <c r="KQN22" s="35">
        <v>0</v>
      </c>
      <c r="KQO22" s="35">
        <v>0</v>
      </c>
      <c r="KQP22" s="35">
        <v>0</v>
      </c>
      <c r="KQQ22" s="35">
        <v>0</v>
      </c>
      <c r="KQR22" s="35">
        <v>0</v>
      </c>
      <c r="KQS22" s="35">
        <v>0</v>
      </c>
      <c r="KQT22" s="35">
        <v>0</v>
      </c>
      <c r="KQU22" s="35">
        <v>0</v>
      </c>
      <c r="KQV22" s="35">
        <v>0</v>
      </c>
      <c r="KQW22" s="35">
        <v>0</v>
      </c>
      <c r="KQX22" s="35">
        <v>0</v>
      </c>
      <c r="KQY22" s="35">
        <v>0</v>
      </c>
      <c r="KQZ22" s="35">
        <v>0</v>
      </c>
      <c r="KRA22" s="35">
        <v>0</v>
      </c>
      <c r="KRB22" s="35">
        <v>0</v>
      </c>
      <c r="KRC22" s="35">
        <v>0</v>
      </c>
      <c r="KRD22" s="35">
        <v>0</v>
      </c>
      <c r="KRE22" s="35">
        <v>0</v>
      </c>
      <c r="KRF22" s="35">
        <v>0</v>
      </c>
      <c r="KRG22" s="35">
        <v>0</v>
      </c>
      <c r="KRH22" s="35">
        <v>0</v>
      </c>
      <c r="KRI22" s="35">
        <v>0</v>
      </c>
      <c r="KRJ22" s="35">
        <v>0</v>
      </c>
      <c r="KRK22" s="35">
        <v>0</v>
      </c>
      <c r="KRL22" s="35">
        <v>0</v>
      </c>
      <c r="KRM22" s="35">
        <v>0</v>
      </c>
      <c r="KRN22" s="35">
        <v>0</v>
      </c>
      <c r="KRO22" s="35">
        <v>0</v>
      </c>
      <c r="KRP22" s="35">
        <v>0</v>
      </c>
      <c r="KRQ22" s="35">
        <v>0</v>
      </c>
      <c r="KRR22" s="35">
        <v>0</v>
      </c>
      <c r="KRS22" s="35">
        <v>0</v>
      </c>
      <c r="KRT22" s="35">
        <v>0</v>
      </c>
      <c r="KRU22" s="35">
        <v>0</v>
      </c>
      <c r="KRV22" s="35">
        <v>0</v>
      </c>
      <c r="KRW22" s="35">
        <v>0</v>
      </c>
      <c r="KRX22" s="35">
        <v>0</v>
      </c>
      <c r="KRY22" s="35">
        <v>0</v>
      </c>
      <c r="KRZ22" s="35">
        <v>0</v>
      </c>
      <c r="KSA22" s="35">
        <v>0</v>
      </c>
      <c r="KSB22" s="35">
        <v>0</v>
      </c>
      <c r="KSC22" s="35">
        <v>0</v>
      </c>
      <c r="KSD22" s="35">
        <v>0</v>
      </c>
      <c r="KSE22" s="35">
        <v>0</v>
      </c>
      <c r="KSF22" s="35">
        <v>0</v>
      </c>
      <c r="KSG22" s="35">
        <v>0</v>
      </c>
      <c r="KSH22" s="35">
        <v>0</v>
      </c>
      <c r="KSI22" s="35">
        <v>0</v>
      </c>
      <c r="KSJ22" s="35">
        <v>0</v>
      </c>
      <c r="KSK22" s="35">
        <v>0</v>
      </c>
      <c r="KSL22" s="35">
        <v>0</v>
      </c>
      <c r="KSM22" s="35">
        <v>0</v>
      </c>
      <c r="KSN22" s="35">
        <v>0</v>
      </c>
      <c r="KSO22" s="35">
        <v>0</v>
      </c>
      <c r="KSP22" s="35">
        <v>0</v>
      </c>
      <c r="KSQ22" s="35">
        <v>0</v>
      </c>
      <c r="KSR22" s="35">
        <v>0</v>
      </c>
      <c r="KSS22" s="35">
        <v>0</v>
      </c>
      <c r="KST22" s="35">
        <v>0</v>
      </c>
      <c r="KSU22" s="35">
        <v>0</v>
      </c>
      <c r="KSV22" s="35">
        <v>0</v>
      </c>
      <c r="KSW22" s="35">
        <v>0</v>
      </c>
      <c r="KSX22" s="35">
        <v>0</v>
      </c>
      <c r="KSY22" s="35">
        <v>0</v>
      </c>
      <c r="KSZ22" s="35">
        <v>0</v>
      </c>
      <c r="KTA22" s="35">
        <v>0</v>
      </c>
      <c r="KTB22" s="35">
        <v>0</v>
      </c>
      <c r="KTC22" s="35">
        <v>0</v>
      </c>
      <c r="KTD22" s="35">
        <v>0</v>
      </c>
      <c r="KTE22" s="35">
        <v>0</v>
      </c>
      <c r="KTF22" s="35">
        <v>0</v>
      </c>
      <c r="KTG22" s="35">
        <v>0</v>
      </c>
      <c r="KTH22" s="35">
        <v>0</v>
      </c>
      <c r="KTI22" s="35">
        <v>0</v>
      </c>
      <c r="KTJ22" s="35">
        <v>0</v>
      </c>
      <c r="KTK22" s="35">
        <v>0</v>
      </c>
      <c r="KTL22" s="35">
        <v>0</v>
      </c>
      <c r="KTM22" s="35">
        <v>0</v>
      </c>
      <c r="KTN22" s="35">
        <v>0</v>
      </c>
      <c r="KTO22" s="35">
        <v>0</v>
      </c>
      <c r="KTP22" s="35">
        <v>0</v>
      </c>
      <c r="KTQ22" s="35">
        <v>0</v>
      </c>
      <c r="KTR22" s="35">
        <v>0</v>
      </c>
      <c r="KTS22" s="35">
        <v>0</v>
      </c>
      <c r="KTT22" s="35">
        <v>0</v>
      </c>
      <c r="KTU22" s="35">
        <v>0</v>
      </c>
      <c r="KTV22" s="35">
        <v>0</v>
      </c>
      <c r="KTW22" s="35">
        <v>0</v>
      </c>
      <c r="KTX22" s="35">
        <v>0</v>
      </c>
      <c r="KTY22" s="35">
        <v>0</v>
      </c>
      <c r="KTZ22" s="35">
        <v>0</v>
      </c>
      <c r="KUA22" s="35">
        <v>0</v>
      </c>
      <c r="KUB22" s="35">
        <v>0</v>
      </c>
      <c r="KUC22" s="35">
        <v>0</v>
      </c>
      <c r="KUD22" s="35">
        <v>0</v>
      </c>
      <c r="KUE22" s="35">
        <v>0</v>
      </c>
      <c r="KUF22" s="35">
        <v>0</v>
      </c>
      <c r="KUG22" s="35">
        <v>0</v>
      </c>
      <c r="KUH22" s="35">
        <v>0</v>
      </c>
      <c r="KUI22" s="35">
        <v>0</v>
      </c>
      <c r="KUJ22" s="35">
        <v>0</v>
      </c>
      <c r="KUK22" s="35">
        <v>0</v>
      </c>
      <c r="KUL22" s="35">
        <v>0</v>
      </c>
      <c r="KUM22" s="35">
        <v>0</v>
      </c>
      <c r="KUN22" s="35">
        <v>0</v>
      </c>
      <c r="KUO22" s="35">
        <v>0</v>
      </c>
      <c r="KUP22" s="35">
        <v>0</v>
      </c>
      <c r="KUQ22" s="35">
        <v>0</v>
      </c>
      <c r="KUR22" s="35">
        <v>0</v>
      </c>
      <c r="KUS22" s="35">
        <v>0</v>
      </c>
      <c r="KUT22" s="35">
        <v>0</v>
      </c>
      <c r="KUU22" s="35">
        <v>0</v>
      </c>
      <c r="KUV22" s="35">
        <v>0</v>
      </c>
      <c r="KUW22" s="35">
        <v>0</v>
      </c>
      <c r="KUX22" s="35">
        <v>0</v>
      </c>
      <c r="KUY22" s="35">
        <v>0</v>
      </c>
      <c r="KUZ22" s="35">
        <v>0</v>
      </c>
      <c r="KVA22" s="35">
        <v>0</v>
      </c>
      <c r="KVB22" s="35">
        <v>0</v>
      </c>
      <c r="KVC22" s="35">
        <v>0</v>
      </c>
      <c r="KVD22" s="35">
        <v>0</v>
      </c>
      <c r="KVE22" s="35">
        <v>0</v>
      </c>
      <c r="KVF22" s="35">
        <v>0</v>
      </c>
      <c r="KVG22" s="35">
        <v>0</v>
      </c>
      <c r="KVH22" s="35">
        <v>0</v>
      </c>
      <c r="KVI22" s="35">
        <v>0</v>
      </c>
      <c r="KVJ22" s="35">
        <v>0</v>
      </c>
      <c r="KVK22" s="35">
        <v>0</v>
      </c>
      <c r="KVL22" s="35">
        <v>0</v>
      </c>
      <c r="KVM22" s="35">
        <v>0</v>
      </c>
      <c r="KVN22" s="35">
        <v>0</v>
      </c>
      <c r="KVO22" s="35">
        <v>0</v>
      </c>
      <c r="KVP22" s="35">
        <v>0</v>
      </c>
      <c r="KVQ22" s="35">
        <v>0</v>
      </c>
      <c r="KVR22" s="35">
        <v>0</v>
      </c>
      <c r="KVS22" s="35">
        <v>0</v>
      </c>
      <c r="KVT22" s="35">
        <v>0</v>
      </c>
      <c r="KVU22" s="35">
        <v>0</v>
      </c>
      <c r="KVV22" s="35">
        <v>0</v>
      </c>
      <c r="KVW22" s="35">
        <v>0</v>
      </c>
      <c r="KVX22" s="35">
        <v>0</v>
      </c>
      <c r="KVY22" s="35">
        <v>0</v>
      </c>
      <c r="KVZ22" s="35">
        <v>0</v>
      </c>
      <c r="KWA22" s="35">
        <v>0</v>
      </c>
      <c r="KWB22" s="35">
        <v>0</v>
      </c>
      <c r="KWC22" s="35">
        <v>0</v>
      </c>
      <c r="KWD22" s="35">
        <v>0</v>
      </c>
      <c r="KWE22" s="35">
        <v>0</v>
      </c>
      <c r="KWF22" s="35">
        <v>0</v>
      </c>
      <c r="KWG22" s="35">
        <v>0</v>
      </c>
      <c r="KWH22" s="35">
        <v>0</v>
      </c>
      <c r="KWI22" s="35">
        <v>0</v>
      </c>
      <c r="KWJ22" s="35">
        <v>0</v>
      </c>
      <c r="KWK22" s="35">
        <v>0</v>
      </c>
      <c r="KWL22" s="35">
        <v>0</v>
      </c>
      <c r="KWM22" s="35">
        <v>0</v>
      </c>
      <c r="KWN22" s="35">
        <v>0</v>
      </c>
      <c r="KWO22" s="35">
        <v>0</v>
      </c>
      <c r="KWP22" s="35">
        <v>0</v>
      </c>
      <c r="KWQ22" s="35">
        <v>0</v>
      </c>
      <c r="KWR22" s="35">
        <v>0</v>
      </c>
      <c r="KWS22" s="35">
        <v>0</v>
      </c>
      <c r="KWT22" s="35">
        <v>0</v>
      </c>
      <c r="KWU22" s="35">
        <v>0</v>
      </c>
      <c r="KWV22" s="35">
        <v>0</v>
      </c>
      <c r="KWW22" s="35">
        <v>0</v>
      </c>
      <c r="KWX22" s="35">
        <v>0</v>
      </c>
      <c r="KWY22" s="35">
        <v>0</v>
      </c>
      <c r="KWZ22" s="35">
        <v>0</v>
      </c>
      <c r="KXA22" s="35">
        <v>0</v>
      </c>
      <c r="KXB22" s="35">
        <v>0</v>
      </c>
      <c r="KXC22" s="35">
        <v>0</v>
      </c>
      <c r="KXD22" s="35">
        <v>0</v>
      </c>
      <c r="KXE22" s="35">
        <v>0</v>
      </c>
      <c r="KXF22" s="35">
        <v>0</v>
      </c>
      <c r="KXG22" s="35">
        <v>0</v>
      </c>
      <c r="KXH22" s="35">
        <v>0</v>
      </c>
      <c r="KXI22" s="35">
        <v>0</v>
      </c>
      <c r="KXJ22" s="35">
        <v>0</v>
      </c>
      <c r="KXK22" s="35">
        <v>0</v>
      </c>
      <c r="KXL22" s="35">
        <v>0</v>
      </c>
      <c r="KXM22" s="35">
        <v>0</v>
      </c>
      <c r="KXN22" s="35">
        <v>0</v>
      </c>
      <c r="KXO22" s="35">
        <v>0</v>
      </c>
      <c r="KXP22" s="35">
        <v>0</v>
      </c>
      <c r="KXQ22" s="35">
        <v>0</v>
      </c>
      <c r="KXR22" s="35">
        <v>0</v>
      </c>
      <c r="KXS22" s="35">
        <v>0</v>
      </c>
      <c r="KXT22" s="35">
        <v>0</v>
      </c>
      <c r="KXU22" s="35">
        <v>0</v>
      </c>
      <c r="KXV22" s="35">
        <v>0</v>
      </c>
      <c r="KXW22" s="35">
        <v>0</v>
      </c>
      <c r="KXX22" s="35">
        <v>0</v>
      </c>
      <c r="KXY22" s="35">
        <v>0</v>
      </c>
      <c r="KXZ22" s="35">
        <v>0</v>
      </c>
      <c r="KYA22" s="35">
        <v>0</v>
      </c>
      <c r="KYB22" s="35">
        <v>0</v>
      </c>
      <c r="KYC22" s="35">
        <v>0</v>
      </c>
      <c r="KYD22" s="35">
        <v>0</v>
      </c>
      <c r="KYE22" s="35">
        <v>0</v>
      </c>
      <c r="KYF22" s="35">
        <v>0</v>
      </c>
      <c r="KYG22" s="35">
        <v>0</v>
      </c>
      <c r="KYH22" s="35">
        <v>0</v>
      </c>
      <c r="KYI22" s="35">
        <v>0</v>
      </c>
      <c r="KYJ22" s="35">
        <v>0</v>
      </c>
      <c r="KYK22" s="35">
        <v>0</v>
      </c>
      <c r="KYL22" s="35">
        <v>0</v>
      </c>
      <c r="KYM22" s="35">
        <v>0</v>
      </c>
      <c r="KYN22" s="35">
        <v>0</v>
      </c>
      <c r="KYO22" s="35">
        <v>0</v>
      </c>
      <c r="KYP22" s="35">
        <v>0</v>
      </c>
      <c r="KYQ22" s="35">
        <v>0</v>
      </c>
      <c r="KYR22" s="35">
        <v>0</v>
      </c>
      <c r="KYS22" s="35">
        <v>0</v>
      </c>
      <c r="KYT22" s="35">
        <v>0</v>
      </c>
      <c r="KYU22" s="35">
        <v>0</v>
      </c>
      <c r="KYV22" s="35">
        <v>0</v>
      </c>
      <c r="KYW22" s="35">
        <v>0</v>
      </c>
      <c r="KYX22" s="35">
        <v>0</v>
      </c>
      <c r="KYY22" s="35">
        <v>0</v>
      </c>
      <c r="KYZ22" s="35">
        <v>0</v>
      </c>
      <c r="KZA22" s="35">
        <v>0</v>
      </c>
      <c r="KZB22" s="35">
        <v>0</v>
      </c>
      <c r="KZC22" s="35">
        <v>0</v>
      </c>
      <c r="KZD22" s="35">
        <v>0</v>
      </c>
      <c r="KZE22" s="35">
        <v>0</v>
      </c>
      <c r="KZF22" s="35">
        <v>0</v>
      </c>
      <c r="KZG22" s="35">
        <v>0</v>
      </c>
      <c r="KZH22" s="35">
        <v>0</v>
      </c>
      <c r="KZI22" s="35">
        <v>0</v>
      </c>
      <c r="KZJ22" s="35">
        <v>0</v>
      </c>
      <c r="KZK22" s="35">
        <v>0</v>
      </c>
      <c r="KZL22" s="35">
        <v>0</v>
      </c>
      <c r="KZM22" s="35">
        <v>0</v>
      </c>
      <c r="KZN22" s="35">
        <v>0</v>
      </c>
      <c r="KZO22" s="35">
        <v>0</v>
      </c>
      <c r="KZP22" s="35">
        <v>0</v>
      </c>
      <c r="KZQ22" s="35">
        <v>0</v>
      </c>
      <c r="KZR22" s="35">
        <v>0</v>
      </c>
      <c r="KZS22" s="35">
        <v>0</v>
      </c>
      <c r="KZT22" s="35">
        <v>0</v>
      </c>
      <c r="KZU22" s="35">
        <v>0</v>
      </c>
      <c r="KZV22" s="35">
        <v>0</v>
      </c>
      <c r="KZW22" s="35">
        <v>0</v>
      </c>
      <c r="KZX22" s="35">
        <v>0</v>
      </c>
      <c r="KZY22" s="35">
        <v>0</v>
      </c>
      <c r="KZZ22" s="35">
        <v>0</v>
      </c>
      <c r="LAA22" s="35">
        <v>0</v>
      </c>
      <c r="LAB22" s="35">
        <v>0</v>
      </c>
      <c r="LAC22" s="35">
        <v>0</v>
      </c>
      <c r="LAD22" s="35">
        <v>0</v>
      </c>
      <c r="LAE22" s="35">
        <v>0</v>
      </c>
      <c r="LAF22" s="35">
        <v>0</v>
      </c>
      <c r="LAG22" s="35">
        <v>0</v>
      </c>
      <c r="LAH22" s="35">
        <v>0</v>
      </c>
      <c r="LAI22" s="35">
        <v>0</v>
      </c>
      <c r="LAJ22" s="35">
        <v>0</v>
      </c>
      <c r="LAK22" s="35">
        <v>0</v>
      </c>
      <c r="LAL22" s="35">
        <v>0</v>
      </c>
      <c r="LAM22" s="35">
        <v>0</v>
      </c>
      <c r="LAN22" s="35">
        <v>0</v>
      </c>
      <c r="LAO22" s="35">
        <v>0</v>
      </c>
      <c r="LAP22" s="35">
        <v>0</v>
      </c>
      <c r="LAQ22" s="35">
        <v>0</v>
      </c>
      <c r="LAR22" s="35">
        <v>0</v>
      </c>
      <c r="LAS22" s="35">
        <v>0</v>
      </c>
      <c r="LAT22" s="35">
        <v>0</v>
      </c>
      <c r="LAU22" s="35">
        <v>0</v>
      </c>
      <c r="LAV22" s="35">
        <v>0</v>
      </c>
      <c r="LAW22" s="35">
        <v>0</v>
      </c>
      <c r="LAX22" s="35">
        <v>0</v>
      </c>
      <c r="LAY22" s="35">
        <v>0</v>
      </c>
      <c r="LAZ22" s="35">
        <v>0</v>
      </c>
      <c r="LBA22" s="35">
        <v>0</v>
      </c>
      <c r="LBB22" s="35">
        <v>0</v>
      </c>
      <c r="LBC22" s="35">
        <v>0</v>
      </c>
      <c r="LBD22" s="35">
        <v>0</v>
      </c>
      <c r="LBE22" s="35">
        <v>0</v>
      </c>
      <c r="LBF22" s="35">
        <v>0</v>
      </c>
      <c r="LBG22" s="35">
        <v>0</v>
      </c>
      <c r="LBH22" s="35">
        <v>0</v>
      </c>
      <c r="LBI22" s="35">
        <v>0</v>
      </c>
      <c r="LBJ22" s="35">
        <v>0</v>
      </c>
      <c r="LBK22" s="35">
        <v>0</v>
      </c>
      <c r="LBL22" s="35">
        <v>0</v>
      </c>
      <c r="LBM22" s="35">
        <v>0</v>
      </c>
      <c r="LBN22" s="35">
        <v>0</v>
      </c>
      <c r="LBO22" s="35">
        <v>0</v>
      </c>
      <c r="LBP22" s="35">
        <v>0</v>
      </c>
      <c r="LBQ22" s="35">
        <v>0</v>
      </c>
      <c r="LBR22" s="35">
        <v>0</v>
      </c>
      <c r="LBS22" s="35">
        <v>0</v>
      </c>
      <c r="LBT22" s="35">
        <v>0</v>
      </c>
      <c r="LBU22" s="35">
        <v>0</v>
      </c>
      <c r="LBV22" s="35">
        <v>0</v>
      </c>
      <c r="LBW22" s="35">
        <v>0</v>
      </c>
      <c r="LBX22" s="35">
        <v>0</v>
      </c>
      <c r="LBY22" s="35">
        <v>0</v>
      </c>
      <c r="LBZ22" s="35">
        <v>0</v>
      </c>
      <c r="LCA22" s="35">
        <v>0</v>
      </c>
      <c r="LCB22" s="35">
        <v>0</v>
      </c>
      <c r="LCC22" s="35">
        <v>0</v>
      </c>
      <c r="LCD22" s="35">
        <v>0</v>
      </c>
      <c r="LCE22" s="35">
        <v>0</v>
      </c>
      <c r="LCF22" s="35">
        <v>0</v>
      </c>
      <c r="LCG22" s="35">
        <v>0</v>
      </c>
      <c r="LCH22" s="35">
        <v>0</v>
      </c>
      <c r="LCI22" s="35">
        <v>0</v>
      </c>
      <c r="LCJ22" s="35">
        <v>0</v>
      </c>
      <c r="LCK22" s="35">
        <v>0</v>
      </c>
      <c r="LCL22" s="35">
        <v>0</v>
      </c>
      <c r="LCM22" s="35">
        <v>0</v>
      </c>
      <c r="LCN22" s="35">
        <v>0</v>
      </c>
      <c r="LCO22" s="35">
        <v>0</v>
      </c>
      <c r="LCP22" s="35">
        <v>0</v>
      </c>
      <c r="LCQ22" s="35">
        <v>0</v>
      </c>
      <c r="LCR22" s="35">
        <v>0</v>
      </c>
      <c r="LCS22" s="35">
        <v>0</v>
      </c>
      <c r="LCT22" s="35">
        <v>0</v>
      </c>
      <c r="LCU22" s="35">
        <v>0</v>
      </c>
      <c r="LCV22" s="35">
        <v>0</v>
      </c>
      <c r="LCW22" s="35">
        <v>0</v>
      </c>
      <c r="LCX22" s="35">
        <v>0</v>
      </c>
      <c r="LCY22" s="35">
        <v>0</v>
      </c>
      <c r="LCZ22" s="35">
        <v>0</v>
      </c>
      <c r="LDA22" s="35">
        <v>0</v>
      </c>
      <c r="LDB22" s="35">
        <v>0</v>
      </c>
      <c r="LDC22" s="35">
        <v>0</v>
      </c>
      <c r="LDD22" s="35">
        <v>0</v>
      </c>
      <c r="LDE22" s="35">
        <v>0</v>
      </c>
      <c r="LDF22" s="35">
        <v>0</v>
      </c>
      <c r="LDG22" s="35">
        <v>0</v>
      </c>
      <c r="LDH22" s="35">
        <v>0</v>
      </c>
      <c r="LDI22" s="35">
        <v>0</v>
      </c>
      <c r="LDJ22" s="35">
        <v>0</v>
      </c>
      <c r="LDK22" s="35">
        <v>0</v>
      </c>
      <c r="LDL22" s="35">
        <v>0</v>
      </c>
      <c r="LDM22" s="35">
        <v>0</v>
      </c>
      <c r="LDN22" s="35">
        <v>0</v>
      </c>
      <c r="LDO22" s="35">
        <v>0</v>
      </c>
      <c r="LDP22" s="35">
        <v>0</v>
      </c>
      <c r="LDQ22" s="35">
        <v>0</v>
      </c>
      <c r="LDR22" s="35">
        <v>0</v>
      </c>
      <c r="LDS22" s="35">
        <v>0</v>
      </c>
      <c r="LDT22" s="35">
        <v>0</v>
      </c>
      <c r="LDU22" s="35">
        <v>0</v>
      </c>
      <c r="LDV22" s="35">
        <v>0</v>
      </c>
      <c r="LDW22" s="35">
        <v>0</v>
      </c>
      <c r="LDX22" s="35">
        <v>0</v>
      </c>
      <c r="LDY22" s="35">
        <v>0</v>
      </c>
      <c r="LDZ22" s="35">
        <v>0</v>
      </c>
      <c r="LEA22" s="35">
        <v>0</v>
      </c>
      <c r="LEB22" s="35">
        <v>0</v>
      </c>
      <c r="LEC22" s="35">
        <v>0</v>
      </c>
      <c r="LED22" s="35">
        <v>0</v>
      </c>
      <c r="LEE22" s="35">
        <v>0</v>
      </c>
      <c r="LEF22" s="35">
        <v>0</v>
      </c>
      <c r="LEG22" s="35">
        <v>0</v>
      </c>
      <c r="LEH22" s="35">
        <v>0</v>
      </c>
      <c r="LEI22" s="35">
        <v>0</v>
      </c>
      <c r="LEJ22" s="35">
        <v>0</v>
      </c>
      <c r="LEK22" s="35">
        <v>0</v>
      </c>
      <c r="LEL22" s="35">
        <v>0</v>
      </c>
      <c r="LEM22" s="35">
        <v>0</v>
      </c>
      <c r="LEN22" s="35">
        <v>0</v>
      </c>
      <c r="LEO22" s="35">
        <v>0</v>
      </c>
      <c r="LEP22" s="35">
        <v>0</v>
      </c>
      <c r="LEQ22" s="35">
        <v>0</v>
      </c>
      <c r="LER22" s="35">
        <v>0</v>
      </c>
      <c r="LES22" s="35">
        <v>0</v>
      </c>
      <c r="LET22" s="35">
        <v>0</v>
      </c>
      <c r="LEU22" s="35">
        <v>0</v>
      </c>
      <c r="LEV22" s="35">
        <v>0</v>
      </c>
      <c r="LEW22" s="35">
        <v>0</v>
      </c>
      <c r="LEX22" s="35">
        <v>0</v>
      </c>
      <c r="LEY22" s="35">
        <v>0</v>
      </c>
      <c r="LEZ22" s="35">
        <v>0</v>
      </c>
      <c r="LFA22" s="35">
        <v>0</v>
      </c>
      <c r="LFB22" s="35">
        <v>0</v>
      </c>
      <c r="LFC22" s="35">
        <v>0</v>
      </c>
      <c r="LFD22" s="35">
        <v>0</v>
      </c>
      <c r="LFE22" s="35">
        <v>0</v>
      </c>
      <c r="LFF22" s="35">
        <v>0</v>
      </c>
      <c r="LFG22" s="35">
        <v>0</v>
      </c>
      <c r="LFH22" s="35">
        <v>0</v>
      </c>
      <c r="LFI22" s="35">
        <v>0</v>
      </c>
      <c r="LFJ22" s="35">
        <v>0</v>
      </c>
      <c r="LFK22" s="35">
        <v>0</v>
      </c>
      <c r="LFL22" s="35">
        <v>0</v>
      </c>
      <c r="LFM22" s="35">
        <v>0</v>
      </c>
      <c r="LFN22" s="35">
        <v>0</v>
      </c>
      <c r="LFO22" s="35">
        <v>0</v>
      </c>
      <c r="LFP22" s="35">
        <v>0</v>
      </c>
      <c r="LFQ22" s="35">
        <v>0</v>
      </c>
      <c r="LFR22" s="35">
        <v>0</v>
      </c>
      <c r="LFS22" s="35">
        <v>0</v>
      </c>
      <c r="LFT22" s="35">
        <v>0</v>
      </c>
      <c r="LFU22" s="35">
        <v>0</v>
      </c>
      <c r="LFV22" s="35">
        <v>0</v>
      </c>
      <c r="LFW22" s="35">
        <v>0</v>
      </c>
      <c r="LFX22" s="35">
        <v>0</v>
      </c>
      <c r="LFY22" s="35">
        <v>0</v>
      </c>
      <c r="LFZ22" s="35">
        <v>0</v>
      </c>
      <c r="LGA22" s="35">
        <v>0</v>
      </c>
      <c r="LGB22" s="35">
        <v>0</v>
      </c>
      <c r="LGC22" s="35">
        <v>0</v>
      </c>
      <c r="LGD22" s="35">
        <v>0</v>
      </c>
      <c r="LGE22" s="35">
        <v>0</v>
      </c>
      <c r="LGF22" s="35">
        <v>0</v>
      </c>
      <c r="LGG22" s="35">
        <v>0</v>
      </c>
      <c r="LGH22" s="35">
        <v>0</v>
      </c>
      <c r="LGI22" s="35">
        <v>0</v>
      </c>
      <c r="LGJ22" s="35">
        <v>0</v>
      </c>
      <c r="LGK22" s="35">
        <v>0</v>
      </c>
      <c r="LGL22" s="35">
        <v>0</v>
      </c>
      <c r="LGM22" s="35">
        <v>0</v>
      </c>
      <c r="LGN22" s="35">
        <v>0</v>
      </c>
      <c r="LGO22" s="35">
        <v>0</v>
      </c>
      <c r="LGP22" s="35">
        <v>0</v>
      </c>
      <c r="LGQ22" s="35">
        <v>0</v>
      </c>
      <c r="LGR22" s="35">
        <v>0</v>
      </c>
      <c r="LGS22" s="35">
        <v>0</v>
      </c>
      <c r="LGT22" s="35">
        <v>0</v>
      </c>
      <c r="LGU22" s="35">
        <v>0</v>
      </c>
      <c r="LGV22" s="35">
        <v>0</v>
      </c>
      <c r="LGW22" s="35">
        <v>0</v>
      </c>
      <c r="LGX22" s="35">
        <v>0</v>
      </c>
      <c r="LGY22" s="35">
        <v>0</v>
      </c>
      <c r="LGZ22" s="35">
        <v>0</v>
      </c>
      <c r="LHA22" s="35">
        <v>0</v>
      </c>
      <c r="LHB22" s="35">
        <v>0</v>
      </c>
      <c r="LHC22" s="35">
        <v>0</v>
      </c>
      <c r="LHD22" s="35">
        <v>0</v>
      </c>
      <c r="LHE22" s="35">
        <v>0</v>
      </c>
      <c r="LHF22" s="35">
        <v>0</v>
      </c>
      <c r="LHG22" s="35">
        <v>0</v>
      </c>
      <c r="LHH22" s="35">
        <v>0</v>
      </c>
      <c r="LHI22" s="35">
        <v>0</v>
      </c>
      <c r="LHJ22" s="35">
        <v>0</v>
      </c>
      <c r="LHK22" s="35">
        <v>0</v>
      </c>
      <c r="LHL22" s="35">
        <v>0</v>
      </c>
      <c r="LHM22" s="35">
        <v>0</v>
      </c>
      <c r="LHN22" s="35">
        <v>0</v>
      </c>
      <c r="LHO22" s="35">
        <v>0</v>
      </c>
      <c r="LHP22" s="35">
        <v>0</v>
      </c>
      <c r="LHQ22" s="35">
        <v>0</v>
      </c>
      <c r="LHR22" s="35">
        <v>0</v>
      </c>
      <c r="LHS22" s="35">
        <v>0</v>
      </c>
      <c r="LHT22" s="35">
        <v>0</v>
      </c>
      <c r="LHU22" s="35">
        <v>0</v>
      </c>
      <c r="LHV22" s="35">
        <v>0</v>
      </c>
      <c r="LHW22" s="35">
        <v>0</v>
      </c>
      <c r="LHX22" s="35">
        <v>0</v>
      </c>
      <c r="LHY22" s="35">
        <v>0</v>
      </c>
      <c r="LHZ22" s="35">
        <v>0</v>
      </c>
      <c r="LIA22" s="35">
        <v>0</v>
      </c>
      <c r="LIB22" s="35">
        <v>0</v>
      </c>
      <c r="LIC22" s="35">
        <v>0</v>
      </c>
      <c r="LID22" s="35">
        <v>0</v>
      </c>
      <c r="LIE22" s="35">
        <v>0</v>
      </c>
      <c r="LIF22" s="35">
        <v>0</v>
      </c>
      <c r="LIG22" s="35">
        <v>0</v>
      </c>
      <c r="LIH22" s="35">
        <v>0</v>
      </c>
      <c r="LII22" s="35">
        <v>0</v>
      </c>
      <c r="LIJ22" s="35">
        <v>0</v>
      </c>
      <c r="LIK22" s="35">
        <v>0</v>
      </c>
      <c r="LIL22" s="35">
        <v>0</v>
      </c>
      <c r="LIM22" s="35">
        <v>0</v>
      </c>
      <c r="LIN22" s="35">
        <v>0</v>
      </c>
      <c r="LIO22" s="35">
        <v>0</v>
      </c>
      <c r="LIP22" s="35">
        <v>0</v>
      </c>
      <c r="LIQ22" s="35">
        <v>0</v>
      </c>
      <c r="LIR22" s="35">
        <v>0</v>
      </c>
      <c r="LIS22" s="35">
        <v>0</v>
      </c>
      <c r="LIT22" s="35">
        <v>0</v>
      </c>
      <c r="LIU22" s="35">
        <v>0</v>
      </c>
      <c r="LIV22" s="35">
        <v>0</v>
      </c>
      <c r="LIW22" s="35">
        <v>0</v>
      </c>
      <c r="LIX22" s="35">
        <v>0</v>
      </c>
      <c r="LIY22" s="35">
        <v>0</v>
      </c>
      <c r="LIZ22" s="35">
        <v>0</v>
      </c>
      <c r="LJA22" s="35">
        <v>0</v>
      </c>
      <c r="LJB22" s="35">
        <v>0</v>
      </c>
      <c r="LJC22" s="35">
        <v>0</v>
      </c>
      <c r="LJD22" s="35">
        <v>0</v>
      </c>
      <c r="LJE22" s="35">
        <v>0</v>
      </c>
      <c r="LJF22" s="35">
        <v>0</v>
      </c>
      <c r="LJG22" s="35">
        <v>0</v>
      </c>
      <c r="LJH22" s="35">
        <v>0</v>
      </c>
      <c r="LJI22" s="35">
        <v>0</v>
      </c>
      <c r="LJJ22" s="35">
        <v>0</v>
      </c>
      <c r="LJK22" s="35">
        <v>0</v>
      </c>
      <c r="LJL22" s="35">
        <v>0</v>
      </c>
      <c r="LJM22" s="35">
        <v>0</v>
      </c>
      <c r="LJN22" s="35">
        <v>0</v>
      </c>
      <c r="LJO22" s="35">
        <v>0</v>
      </c>
      <c r="LJP22" s="35">
        <v>0</v>
      </c>
      <c r="LJQ22" s="35">
        <v>0</v>
      </c>
      <c r="LJR22" s="35">
        <v>0</v>
      </c>
      <c r="LJS22" s="35">
        <v>0</v>
      </c>
      <c r="LJT22" s="35">
        <v>0</v>
      </c>
      <c r="LJU22" s="35">
        <v>0</v>
      </c>
      <c r="LJV22" s="35">
        <v>0</v>
      </c>
      <c r="LJW22" s="35">
        <v>0</v>
      </c>
      <c r="LJX22" s="35">
        <v>0</v>
      </c>
      <c r="LJY22" s="35">
        <v>0</v>
      </c>
      <c r="LJZ22" s="35">
        <v>0</v>
      </c>
      <c r="LKA22" s="35">
        <v>0</v>
      </c>
      <c r="LKB22" s="35">
        <v>0</v>
      </c>
      <c r="LKC22" s="35">
        <v>0</v>
      </c>
      <c r="LKD22" s="35">
        <v>0</v>
      </c>
      <c r="LKE22" s="35">
        <v>0</v>
      </c>
      <c r="LKF22" s="35">
        <v>0</v>
      </c>
      <c r="LKG22" s="35">
        <v>0</v>
      </c>
      <c r="LKH22" s="35">
        <v>0</v>
      </c>
      <c r="LKI22" s="35">
        <v>0</v>
      </c>
      <c r="LKJ22" s="35">
        <v>0</v>
      </c>
      <c r="LKK22" s="35">
        <v>0</v>
      </c>
      <c r="LKL22" s="35">
        <v>0</v>
      </c>
      <c r="LKM22" s="35">
        <v>0</v>
      </c>
      <c r="LKN22" s="35">
        <v>0</v>
      </c>
      <c r="LKO22" s="35">
        <v>0</v>
      </c>
      <c r="LKP22" s="35">
        <v>0</v>
      </c>
      <c r="LKQ22" s="35">
        <v>0</v>
      </c>
      <c r="LKR22" s="35">
        <v>0</v>
      </c>
      <c r="LKS22" s="35">
        <v>0</v>
      </c>
      <c r="LKT22" s="35">
        <v>0</v>
      </c>
      <c r="LKU22" s="35">
        <v>0</v>
      </c>
      <c r="LKV22" s="35">
        <v>0</v>
      </c>
      <c r="LKW22" s="35">
        <v>0</v>
      </c>
      <c r="LKX22" s="35">
        <v>0</v>
      </c>
      <c r="LKY22" s="35">
        <v>0</v>
      </c>
      <c r="LKZ22" s="35">
        <v>0</v>
      </c>
      <c r="LLA22" s="35">
        <v>0</v>
      </c>
      <c r="LLB22" s="35">
        <v>0</v>
      </c>
      <c r="LLC22" s="35">
        <v>0</v>
      </c>
      <c r="LLD22" s="35">
        <v>0</v>
      </c>
      <c r="LLE22" s="35">
        <v>0</v>
      </c>
      <c r="LLF22" s="35">
        <v>0</v>
      </c>
      <c r="LLG22" s="35">
        <v>0</v>
      </c>
      <c r="LLH22" s="35">
        <v>0</v>
      </c>
      <c r="LLI22" s="35">
        <v>0</v>
      </c>
      <c r="LLJ22" s="35">
        <v>0</v>
      </c>
      <c r="LLK22" s="35">
        <v>0</v>
      </c>
      <c r="LLL22" s="35">
        <v>0</v>
      </c>
      <c r="LLM22" s="35">
        <v>0</v>
      </c>
      <c r="LLN22" s="35">
        <v>0</v>
      </c>
      <c r="LLO22" s="35">
        <v>0</v>
      </c>
      <c r="LLP22" s="35">
        <v>0</v>
      </c>
      <c r="LLQ22" s="35">
        <v>0</v>
      </c>
      <c r="LLR22" s="35">
        <v>0</v>
      </c>
      <c r="LLS22" s="35">
        <v>0</v>
      </c>
      <c r="LLT22" s="35">
        <v>0</v>
      </c>
      <c r="LLU22" s="35">
        <v>0</v>
      </c>
      <c r="LLV22" s="35">
        <v>0</v>
      </c>
      <c r="LLW22" s="35">
        <v>0</v>
      </c>
      <c r="LLX22" s="35">
        <v>0</v>
      </c>
      <c r="LLY22" s="35">
        <v>0</v>
      </c>
      <c r="LLZ22" s="35">
        <v>0</v>
      </c>
      <c r="LMA22" s="35">
        <v>0</v>
      </c>
      <c r="LMB22" s="35">
        <v>0</v>
      </c>
      <c r="LMC22" s="35">
        <v>0</v>
      </c>
      <c r="LMD22" s="35">
        <v>0</v>
      </c>
      <c r="LME22" s="35">
        <v>0</v>
      </c>
      <c r="LMF22" s="35">
        <v>0</v>
      </c>
      <c r="LMG22" s="35">
        <v>0</v>
      </c>
      <c r="LMH22" s="35">
        <v>0</v>
      </c>
      <c r="LMI22" s="35">
        <v>0</v>
      </c>
      <c r="LMJ22" s="35">
        <v>0</v>
      </c>
      <c r="LMK22" s="35">
        <v>0</v>
      </c>
      <c r="LML22" s="35">
        <v>0</v>
      </c>
      <c r="LMM22" s="35">
        <v>0</v>
      </c>
      <c r="LMN22" s="35">
        <v>0</v>
      </c>
      <c r="LMO22" s="35">
        <v>0</v>
      </c>
      <c r="LMP22" s="35">
        <v>0</v>
      </c>
      <c r="LMQ22" s="35">
        <v>0</v>
      </c>
      <c r="LMR22" s="35">
        <v>0</v>
      </c>
      <c r="LMS22" s="35">
        <v>0</v>
      </c>
      <c r="LMT22" s="35">
        <v>0</v>
      </c>
      <c r="LMU22" s="35">
        <v>0</v>
      </c>
      <c r="LMV22" s="35">
        <v>0</v>
      </c>
      <c r="LMW22" s="35">
        <v>0</v>
      </c>
      <c r="LMX22" s="35">
        <v>0</v>
      </c>
      <c r="LMY22" s="35">
        <v>0</v>
      </c>
      <c r="LMZ22" s="35">
        <v>0</v>
      </c>
      <c r="LNA22" s="35">
        <v>0</v>
      </c>
      <c r="LNB22" s="35">
        <v>0</v>
      </c>
      <c r="LNC22" s="35">
        <v>0</v>
      </c>
      <c r="LND22" s="35">
        <v>0</v>
      </c>
      <c r="LNE22" s="35">
        <v>0</v>
      </c>
      <c r="LNF22" s="35">
        <v>0</v>
      </c>
      <c r="LNG22" s="35">
        <v>0</v>
      </c>
      <c r="LNH22" s="35">
        <v>0</v>
      </c>
      <c r="LNI22" s="35">
        <v>0</v>
      </c>
      <c r="LNJ22" s="35">
        <v>0</v>
      </c>
      <c r="LNK22" s="35">
        <v>0</v>
      </c>
      <c r="LNL22" s="35">
        <v>0</v>
      </c>
      <c r="LNM22" s="35">
        <v>0</v>
      </c>
      <c r="LNN22" s="35">
        <v>0</v>
      </c>
      <c r="LNO22" s="35">
        <v>0</v>
      </c>
      <c r="LNP22" s="35">
        <v>0</v>
      </c>
      <c r="LNQ22" s="35">
        <v>0</v>
      </c>
      <c r="LNR22" s="35">
        <v>0</v>
      </c>
      <c r="LNS22" s="35">
        <v>0</v>
      </c>
      <c r="LNT22" s="35">
        <v>0</v>
      </c>
      <c r="LNU22" s="35">
        <v>0</v>
      </c>
      <c r="LNV22" s="35">
        <v>0</v>
      </c>
      <c r="LNW22" s="35">
        <v>0</v>
      </c>
      <c r="LNX22" s="35">
        <v>0</v>
      </c>
      <c r="LNY22" s="35">
        <v>0</v>
      </c>
      <c r="LNZ22" s="35">
        <v>0</v>
      </c>
      <c r="LOA22" s="35">
        <v>0</v>
      </c>
      <c r="LOB22" s="35">
        <v>0</v>
      </c>
      <c r="LOC22" s="35">
        <v>0</v>
      </c>
      <c r="LOD22" s="35">
        <v>0</v>
      </c>
      <c r="LOE22" s="35">
        <v>0</v>
      </c>
      <c r="LOF22" s="35">
        <v>0</v>
      </c>
      <c r="LOG22" s="35">
        <v>0</v>
      </c>
      <c r="LOH22" s="35">
        <v>0</v>
      </c>
      <c r="LOI22" s="35">
        <v>0</v>
      </c>
      <c r="LOJ22" s="35">
        <v>0</v>
      </c>
      <c r="LOK22" s="35">
        <v>0</v>
      </c>
      <c r="LOL22" s="35">
        <v>0</v>
      </c>
      <c r="LOM22" s="35">
        <v>0</v>
      </c>
      <c r="LON22" s="35">
        <v>0</v>
      </c>
      <c r="LOO22" s="35">
        <v>0</v>
      </c>
      <c r="LOP22" s="35">
        <v>0</v>
      </c>
      <c r="LOQ22" s="35">
        <v>0</v>
      </c>
      <c r="LOR22" s="35">
        <v>0</v>
      </c>
      <c r="LOS22" s="35">
        <v>0</v>
      </c>
      <c r="LOT22" s="35">
        <v>0</v>
      </c>
      <c r="LOU22" s="35">
        <v>0</v>
      </c>
      <c r="LOV22" s="35">
        <v>0</v>
      </c>
      <c r="LOW22" s="35">
        <v>0</v>
      </c>
      <c r="LOX22" s="35">
        <v>0</v>
      </c>
      <c r="LOY22" s="35">
        <v>0</v>
      </c>
      <c r="LOZ22" s="35">
        <v>0</v>
      </c>
      <c r="LPA22" s="35">
        <v>0</v>
      </c>
      <c r="LPB22" s="35">
        <v>0</v>
      </c>
      <c r="LPC22" s="35">
        <v>0</v>
      </c>
      <c r="LPD22" s="35">
        <v>0</v>
      </c>
      <c r="LPE22" s="35">
        <v>0</v>
      </c>
      <c r="LPF22" s="35">
        <v>0</v>
      </c>
      <c r="LPG22" s="35">
        <v>0</v>
      </c>
      <c r="LPH22" s="35">
        <v>0</v>
      </c>
      <c r="LPI22" s="35">
        <v>0</v>
      </c>
      <c r="LPJ22" s="35">
        <v>0</v>
      </c>
      <c r="LPK22" s="35">
        <v>0</v>
      </c>
      <c r="LPL22" s="35">
        <v>0</v>
      </c>
      <c r="LPM22" s="35">
        <v>0</v>
      </c>
      <c r="LPN22" s="35">
        <v>0</v>
      </c>
      <c r="LPO22" s="35">
        <v>0</v>
      </c>
      <c r="LPP22" s="35">
        <v>0</v>
      </c>
      <c r="LPQ22" s="35">
        <v>0</v>
      </c>
      <c r="LPR22" s="35">
        <v>0</v>
      </c>
      <c r="LPS22" s="35">
        <v>0</v>
      </c>
      <c r="LPT22" s="35">
        <v>0</v>
      </c>
      <c r="LPU22" s="35">
        <v>0</v>
      </c>
      <c r="LPV22" s="35">
        <v>0</v>
      </c>
      <c r="LPW22" s="35">
        <v>0</v>
      </c>
      <c r="LPX22" s="35">
        <v>0</v>
      </c>
      <c r="LPY22" s="35">
        <v>0</v>
      </c>
      <c r="LPZ22" s="35">
        <v>0</v>
      </c>
      <c r="LQA22" s="35">
        <v>0</v>
      </c>
      <c r="LQB22" s="35">
        <v>0</v>
      </c>
      <c r="LQC22" s="35">
        <v>0</v>
      </c>
      <c r="LQD22" s="35">
        <v>0</v>
      </c>
      <c r="LQE22" s="35">
        <v>0</v>
      </c>
      <c r="LQF22" s="35">
        <v>0</v>
      </c>
      <c r="LQG22" s="35">
        <v>0</v>
      </c>
      <c r="LQH22" s="35">
        <v>0</v>
      </c>
      <c r="LQI22" s="35">
        <v>0</v>
      </c>
      <c r="LQJ22" s="35">
        <v>0</v>
      </c>
      <c r="LQK22" s="35">
        <v>0</v>
      </c>
      <c r="LQL22" s="35">
        <v>0</v>
      </c>
      <c r="LQM22" s="35">
        <v>0</v>
      </c>
      <c r="LQN22" s="35">
        <v>0</v>
      </c>
      <c r="LQO22" s="35">
        <v>0</v>
      </c>
      <c r="LQP22" s="35">
        <v>0</v>
      </c>
      <c r="LQQ22" s="35">
        <v>0</v>
      </c>
      <c r="LQR22" s="35">
        <v>0</v>
      </c>
      <c r="LQS22" s="35">
        <v>0</v>
      </c>
      <c r="LQT22" s="35">
        <v>0</v>
      </c>
      <c r="LQU22" s="35">
        <v>0</v>
      </c>
      <c r="LQV22" s="35">
        <v>0</v>
      </c>
      <c r="LQW22" s="35">
        <v>0</v>
      </c>
      <c r="LQX22" s="35">
        <v>0</v>
      </c>
      <c r="LQY22" s="35">
        <v>0</v>
      </c>
      <c r="LQZ22" s="35">
        <v>0</v>
      </c>
      <c r="LRA22" s="35">
        <v>0</v>
      </c>
      <c r="LRB22" s="35">
        <v>0</v>
      </c>
      <c r="LRC22" s="35">
        <v>0</v>
      </c>
      <c r="LRD22" s="35">
        <v>0</v>
      </c>
      <c r="LRE22" s="35">
        <v>0</v>
      </c>
      <c r="LRF22" s="35">
        <v>0</v>
      </c>
      <c r="LRG22" s="35">
        <v>0</v>
      </c>
      <c r="LRH22" s="35">
        <v>0</v>
      </c>
      <c r="LRI22" s="35">
        <v>0</v>
      </c>
      <c r="LRJ22" s="35">
        <v>0</v>
      </c>
      <c r="LRK22" s="35">
        <v>0</v>
      </c>
      <c r="LRL22" s="35">
        <v>0</v>
      </c>
      <c r="LRM22" s="35">
        <v>0</v>
      </c>
      <c r="LRN22" s="35">
        <v>0</v>
      </c>
      <c r="LRO22" s="35">
        <v>0</v>
      </c>
      <c r="LRP22" s="35">
        <v>0</v>
      </c>
      <c r="LRQ22" s="35">
        <v>0</v>
      </c>
      <c r="LRR22" s="35">
        <v>0</v>
      </c>
      <c r="LRS22" s="35">
        <v>0</v>
      </c>
      <c r="LRT22" s="35">
        <v>0</v>
      </c>
      <c r="LRU22" s="35">
        <v>0</v>
      </c>
      <c r="LRV22" s="35">
        <v>0</v>
      </c>
      <c r="LRW22" s="35">
        <v>0</v>
      </c>
      <c r="LRX22" s="35">
        <v>0</v>
      </c>
      <c r="LRY22" s="35">
        <v>0</v>
      </c>
      <c r="LRZ22" s="35">
        <v>0</v>
      </c>
      <c r="LSA22" s="35">
        <v>0</v>
      </c>
      <c r="LSB22" s="35">
        <v>0</v>
      </c>
      <c r="LSC22" s="35">
        <v>0</v>
      </c>
      <c r="LSD22" s="35">
        <v>0</v>
      </c>
      <c r="LSE22" s="35">
        <v>0</v>
      </c>
      <c r="LSF22" s="35">
        <v>0</v>
      </c>
      <c r="LSG22" s="35">
        <v>0</v>
      </c>
      <c r="LSH22" s="35">
        <v>0</v>
      </c>
      <c r="LSI22" s="35">
        <v>0</v>
      </c>
      <c r="LSJ22" s="35">
        <v>0</v>
      </c>
      <c r="LSK22" s="35">
        <v>0</v>
      </c>
      <c r="LSL22" s="35">
        <v>0</v>
      </c>
      <c r="LSM22" s="35">
        <v>0</v>
      </c>
      <c r="LSN22" s="35">
        <v>0</v>
      </c>
      <c r="LSO22" s="35">
        <v>0</v>
      </c>
      <c r="LSP22" s="35">
        <v>0</v>
      </c>
      <c r="LSQ22" s="35">
        <v>0</v>
      </c>
      <c r="LSR22" s="35">
        <v>0</v>
      </c>
      <c r="LSS22" s="35">
        <v>0</v>
      </c>
      <c r="LST22" s="35">
        <v>0</v>
      </c>
      <c r="LSU22" s="35">
        <v>0</v>
      </c>
      <c r="LSV22" s="35">
        <v>0</v>
      </c>
      <c r="LSW22" s="35">
        <v>0</v>
      </c>
      <c r="LSX22" s="35">
        <v>0</v>
      </c>
      <c r="LSY22" s="35">
        <v>0</v>
      </c>
      <c r="LSZ22" s="35">
        <v>0</v>
      </c>
      <c r="LTA22" s="35">
        <v>0</v>
      </c>
      <c r="LTB22" s="35">
        <v>0</v>
      </c>
      <c r="LTC22" s="35">
        <v>0</v>
      </c>
      <c r="LTD22" s="35">
        <v>0</v>
      </c>
      <c r="LTE22" s="35">
        <v>0</v>
      </c>
      <c r="LTF22" s="35">
        <v>0</v>
      </c>
      <c r="LTG22" s="35">
        <v>0</v>
      </c>
      <c r="LTH22" s="35">
        <v>0</v>
      </c>
      <c r="LTI22" s="35">
        <v>0</v>
      </c>
      <c r="LTJ22" s="35">
        <v>0</v>
      </c>
      <c r="LTK22" s="35">
        <v>0</v>
      </c>
      <c r="LTL22" s="35">
        <v>0</v>
      </c>
      <c r="LTM22" s="35">
        <v>0</v>
      </c>
      <c r="LTN22" s="35">
        <v>0</v>
      </c>
      <c r="LTO22" s="35">
        <v>0</v>
      </c>
      <c r="LTP22" s="35">
        <v>0</v>
      </c>
      <c r="LTQ22" s="35">
        <v>0</v>
      </c>
      <c r="LTR22" s="35">
        <v>0</v>
      </c>
      <c r="LTS22" s="35">
        <v>0</v>
      </c>
      <c r="LTT22" s="35">
        <v>0</v>
      </c>
      <c r="LTU22" s="35">
        <v>0</v>
      </c>
      <c r="LTV22" s="35">
        <v>0</v>
      </c>
      <c r="LTW22" s="35">
        <v>0</v>
      </c>
      <c r="LTX22" s="35">
        <v>0</v>
      </c>
      <c r="LTY22" s="35">
        <v>0</v>
      </c>
      <c r="LTZ22" s="35">
        <v>0</v>
      </c>
      <c r="LUA22" s="35">
        <v>0</v>
      </c>
      <c r="LUB22" s="35">
        <v>0</v>
      </c>
      <c r="LUC22" s="35">
        <v>0</v>
      </c>
      <c r="LUD22" s="35">
        <v>0</v>
      </c>
      <c r="LUE22" s="35">
        <v>0</v>
      </c>
      <c r="LUF22" s="35">
        <v>0</v>
      </c>
      <c r="LUG22" s="35">
        <v>0</v>
      </c>
      <c r="LUH22" s="35">
        <v>0</v>
      </c>
      <c r="LUI22" s="35">
        <v>0</v>
      </c>
      <c r="LUJ22" s="35">
        <v>0</v>
      </c>
      <c r="LUK22" s="35">
        <v>0</v>
      </c>
      <c r="LUL22" s="35">
        <v>0</v>
      </c>
      <c r="LUM22" s="35">
        <v>0</v>
      </c>
      <c r="LUN22" s="35">
        <v>0</v>
      </c>
      <c r="LUO22" s="35">
        <v>0</v>
      </c>
      <c r="LUP22" s="35">
        <v>0</v>
      </c>
      <c r="LUQ22" s="35">
        <v>0</v>
      </c>
      <c r="LUR22" s="35">
        <v>0</v>
      </c>
      <c r="LUS22" s="35">
        <v>0</v>
      </c>
      <c r="LUT22" s="35">
        <v>0</v>
      </c>
      <c r="LUU22" s="35">
        <v>0</v>
      </c>
      <c r="LUV22" s="35">
        <v>0</v>
      </c>
      <c r="LUW22" s="35">
        <v>0</v>
      </c>
      <c r="LUX22" s="35">
        <v>0</v>
      </c>
      <c r="LUY22" s="35">
        <v>0</v>
      </c>
      <c r="LUZ22" s="35">
        <v>0</v>
      </c>
      <c r="LVA22" s="35">
        <v>0</v>
      </c>
      <c r="LVB22" s="35">
        <v>0</v>
      </c>
      <c r="LVC22" s="35">
        <v>0</v>
      </c>
      <c r="LVD22" s="35">
        <v>0</v>
      </c>
      <c r="LVE22" s="35">
        <v>0</v>
      </c>
      <c r="LVF22" s="35">
        <v>0</v>
      </c>
      <c r="LVG22" s="35">
        <v>0</v>
      </c>
      <c r="LVH22" s="35">
        <v>0</v>
      </c>
      <c r="LVI22" s="35">
        <v>0</v>
      </c>
      <c r="LVJ22" s="35">
        <v>0</v>
      </c>
      <c r="LVK22" s="35">
        <v>0</v>
      </c>
      <c r="LVL22" s="35">
        <v>0</v>
      </c>
      <c r="LVM22" s="35">
        <v>0</v>
      </c>
      <c r="LVN22" s="35">
        <v>0</v>
      </c>
      <c r="LVO22" s="35">
        <v>0</v>
      </c>
      <c r="LVP22" s="35">
        <v>0</v>
      </c>
      <c r="LVQ22" s="35">
        <v>0</v>
      </c>
      <c r="LVR22" s="35">
        <v>0</v>
      </c>
      <c r="LVS22" s="35">
        <v>0</v>
      </c>
      <c r="LVT22" s="35">
        <v>0</v>
      </c>
      <c r="LVU22" s="35">
        <v>0</v>
      </c>
      <c r="LVV22" s="35">
        <v>0</v>
      </c>
      <c r="LVW22" s="35">
        <v>0</v>
      </c>
      <c r="LVX22" s="35">
        <v>0</v>
      </c>
      <c r="LVY22" s="35">
        <v>0</v>
      </c>
      <c r="LVZ22" s="35">
        <v>0</v>
      </c>
      <c r="LWA22" s="35">
        <v>0</v>
      </c>
      <c r="LWB22" s="35">
        <v>0</v>
      </c>
      <c r="LWC22" s="35">
        <v>0</v>
      </c>
      <c r="LWD22" s="35">
        <v>0</v>
      </c>
      <c r="LWE22" s="35">
        <v>0</v>
      </c>
      <c r="LWF22" s="35">
        <v>0</v>
      </c>
      <c r="LWG22" s="35">
        <v>0</v>
      </c>
      <c r="LWH22" s="35">
        <v>0</v>
      </c>
      <c r="LWI22" s="35">
        <v>0</v>
      </c>
      <c r="LWJ22" s="35">
        <v>0</v>
      </c>
      <c r="LWK22" s="35">
        <v>0</v>
      </c>
      <c r="LWL22" s="35">
        <v>0</v>
      </c>
      <c r="LWM22" s="35">
        <v>0</v>
      </c>
      <c r="LWN22" s="35">
        <v>0</v>
      </c>
      <c r="LWO22" s="35">
        <v>0</v>
      </c>
      <c r="LWP22" s="35">
        <v>0</v>
      </c>
      <c r="LWQ22" s="35">
        <v>0</v>
      </c>
      <c r="LWR22" s="35">
        <v>0</v>
      </c>
      <c r="LWS22" s="35">
        <v>0</v>
      </c>
      <c r="LWT22" s="35">
        <v>0</v>
      </c>
      <c r="LWU22" s="35">
        <v>0</v>
      </c>
      <c r="LWV22" s="35">
        <v>0</v>
      </c>
      <c r="LWW22" s="35">
        <v>0</v>
      </c>
      <c r="LWX22" s="35">
        <v>0</v>
      </c>
      <c r="LWY22" s="35">
        <v>0</v>
      </c>
      <c r="LWZ22" s="35">
        <v>0</v>
      </c>
      <c r="LXA22" s="35">
        <v>0</v>
      </c>
      <c r="LXB22" s="35">
        <v>0</v>
      </c>
      <c r="LXC22" s="35">
        <v>0</v>
      </c>
      <c r="LXD22" s="35">
        <v>0</v>
      </c>
      <c r="LXE22" s="35">
        <v>0</v>
      </c>
      <c r="LXF22" s="35">
        <v>0</v>
      </c>
      <c r="LXG22" s="35">
        <v>0</v>
      </c>
      <c r="LXH22" s="35">
        <v>0</v>
      </c>
      <c r="LXI22" s="35">
        <v>0</v>
      </c>
      <c r="LXJ22" s="35">
        <v>0</v>
      </c>
      <c r="LXK22" s="35">
        <v>0</v>
      </c>
      <c r="LXL22" s="35">
        <v>0</v>
      </c>
      <c r="LXM22" s="35">
        <v>0</v>
      </c>
      <c r="LXN22" s="35">
        <v>0</v>
      </c>
      <c r="LXO22" s="35">
        <v>0</v>
      </c>
      <c r="LXP22" s="35">
        <v>0</v>
      </c>
      <c r="LXQ22" s="35">
        <v>0</v>
      </c>
      <c r="LXR22" s="35">
        <v>0</v>
      </c>
      <c r="LXS22" s="35">
        <v>0</v>
      </c>
      <c r="LXT22" s="35">
        <v>0</v>
      </c>
      <c r="LXU22" s="35">
        <v>0</v>
      </c>
      <c r="LXV22" s="35">
        <v>0</v>
      </c>
      <c r="LXW22" s="35">
        <v>0</v>
      </c>
      <c r="LXX22" s="35">
        <v>0</v>
      </c>
      <c r="LXY22" s="35">
        <v>0</v>
      </c>
      <c r="LXZ22" s="35">
        <v>0</v>
      </c>
      <c r="LYA22" s="35">
        <v>0</v>
      </c>
      <c r="LYB22" s="35">
        <v>0</v>
      </c>
      <c r="LYC22" s="35">
        <v>0</v>
      </c>
      <c r="LYD22" s="35">
        <v>0</v>
      </c>
      <c r="LYE22" s="35">
        <v>0</v>
      </c>
      <c r="LYF22" s="35">
        <v>0</v>
      </c>
      <c r="LYG22" s="35">
        <v>0</v>
      </c>
      <c r="LYH22" s="35">
        <v>0</v>
      </c>
      <c r="LYI22" s="35">
        <v>0</v>
      </c>
      <c r="LYJ22" s="35">
        <v>0</v>
      </c>
      <c r="LYK22" s="35">
        <v>0</v>
      </c>
      <c r="LYL22" s="35">
        <v>0</v>
      </c>
      <c r="LYM22" s="35">
        <v>0</v>
      </c>
      <c r="LYN22" s="35">
        <v>0</v>
      </c>
      <c r="LYO22" s="35">
        <v>0</v>
      </c>
      <c r="LYP22" s="35">
        <v>0</v>
      </c>
      <c r="LYQ22" s="35">
        <v>0</v>
      </c>
      <c r="LYR22" s="35">
        <v>0</v>
      </c>
      <c r="LYS22" s="35">
        <v>0</v>
      </c>
      <c r="LYT22" s="35">
        <v>0</v>
      </c>
      <c r="LYU22" s="35">
        <v>0</v>
      </c>
      <c r="LYV22" s="35">
        <v>0</v>
      </c>
      <c r="LYW22" s="35">
        <v>0</v>
      </c>
      <c r="LYX22" s="35">
        <v>0</v>
      </c>
      <c r="LYY22" s="35">
        <v>0</v>
      </c>
      <c r="LYZ22" s="35">
        <v>0</v>
      </c>
      <c r="LZA22" s="35">
        <v>0</v>
      </c>
      <c r="LZB22" s="35">
        <v>0</v>
      </c>
      <c r="LZC22" s="35">
        <v>0</v>
      </c>
      <c r="LZD22" s="35">
        <v>0</v>
      </c>
      <c r="LZE22" s="35">
        <v>0</v>
      </c>
      <c r="LZF22" s="35">
        <v>0</v>
      </c>
      <c r="LZG22" s="35">
        <v>0</v>
      </c>
      <c r="LZH22" s="35">
        <v>0</v>
      </c>
      <c r="LZI22" s="35">
        <v>0</v>
      </c>
      <c r="LZJ22" s="35">
        <v>0</v>
      </c>
      <c r="LZK22" s="35">
        <v>0</v>
      </c>
      <c r="LZL22" s="35">
        <v>0</v>
      </c>
      <c r="LZM22" s="35">
        <v>0</v>
      </c>
      <c r="LZN22" s="35">
        <v>0</v>
      </c>
      <c r="LZO22" s="35">
        <v>0</v>
      </c>
      <c r="LZP22" s="35">
        <v>0</v>
      </c>
      <c r="LZQ22" s="35">
        <v>0</v>
      </c>
      <c r="LZR22" s="35">
        <v>0</v>
      </c>
      <c r="LZS22" s="35">
        <v>0</v>
      </c>
      <c r="LZT22" s="35">
        <v>0</v>
      </c>
      <c r="LZU22" s="35">
        <v>0</v>
      </c>
      <c r="LZV22" s="35">
        <v>0</v>
      </c>
      <c r="LZW22" s="35">
        <v>0</v>
      </c>
      <c r="LZX22" s="35">
        <v>0</v>
      </c>
      <c r="LZY22" s="35">
        <v>0</v>
      </c>
      <c r="LZZ22" s="35">
        <v>0</v>
      </c>
      <c r="MAA22" s="35">
        <v>0</v>
      </c>
      <c r="MAB22" s="35">
        <v>0</v>
      </c>
      <c r="MAC22" s="35">
        <v>0</v>
      </c>
      <c r="MAD22" s="35">
        <v>0</v>
      </c>
      <c r="MAE22" s="35">
        <v>0</v>
      </c>
      <c r="MAF22" s="35">
        <v>0</v>
      </c>
      <c r="MAG22" s="35">
        <v>0</v>
      </c>
      <c r="MAH22" s="35">
        <v>0</v>
      </c>
      <c r="MAI22" s="35">
        <v>0</v>
      </c>
      <c r="MAJ22" s="35">
        <v>0</v>
      </c>
      <c r="MAK22" s="35">
        <v>0</v>
      </c>
      <c r="MAL22" s="35">
        <v>0</v>
      </c>
      <c r="MAM22" s="35">
        <v>0</v>
      </c>
      <c r="MAN22" s="35">
        <v>0</v>
      </c>
      <c r="MAO22" s="35">
        <v>0</v>
      </c>
      <c r="MAP22" s="35">
        <v>0</v>
      </c>
      <c r="MAQ22" s="35">
        <v>0</v>
      </c>
      <c r="MAR22" s="35">
        <v>0</v>
      </c>
      <c r="MAS22" s="35">
        <v>0</v>
      </c>
      <c r="MAT22" s="35">
        <v>0</v>
      </c>
      <c r="MAU22" s="35">
        <v>0</v>
      </c>
      <c r="MAV22" s="35">
        <v>0</v>
      </c>
      <c r="MAW22" s="35">
        <v>0</v>
      </c>
      <c r="MAX22" s="35">
        <v>0</v>
      </c>
      <c r="MAY22" s="35">
        <v>0</v>
      </c>
      <c r="MAZ22" s="35">
        <v>0</v>
      </c>
      <c r="MBA22" s="35">
        <v>0</v>
      </c>
      <c r="MBB22" s="35">
        <v>0</v>
      </c>
      <c r="MBC22" s="35">
        <v>0</v>
      </c>
      <c r="MBD22" s="35">
        <v>0</v>
      </c>
      <c r="MBE22" s="35">
        <v>0</v>
      </c>
      <c r="MBF22" s="35">
        <v>0</v>
      </c>
      <c r="MBG22" s="35">
        <v>0</v>
      </c>
      <c r="MBH22" s="35">
        <v>0</v>
      </c>
      <c r="MBI22" s="35">
        <v>0</v>
      </c>
      <c r="MBJ22" s="35">
        <v>0</v>
      </c>
      <c r="MBK22" s="35">
        <v>0</v>
      </c>
      <c r="MBL22" s="35">
        <v>0</v>
      </c>
      <c r="MBM22" s="35">
        <v>0</v>
      </c>
      <c r="MBN22" s="35">
        <v>0</v>
      </c>
      <c r="MBO22" s="35">
        <v>0</v>
      </c>
      <c r="MBP22" s="35">
        <v>0</v>
      </c>
      <c r="MBQ22" s="35">
        <v>0</v>
      </c>
      <c r="MBR22" s="35">
        <v>0</v>
      </c>
      <c r="MBS22" s="35">
        <v>0</v>
      </c>
      <c r="MBT22" s="35">
        <v>0</v>
      </c>
      <c r="MBU22" s="35">
        <v>0</v>
      </c>
      <c r="MBV22" s="35">
        <v>0</v>
      </c>
      <c r="MBW22" s="35">
        <v>0</v>
      </c>
      <c r="MBX22" s="35">
        <v>0</v>
      </c>
      <c r="MBY22" s="35">
        <v>0</v>
      </c>
      <c r="MBZ22" s="35">
        <v>0</v>
      </c>
      <c r="MCA22" s="35">
        <v>0</v>
      </c>
      <c r="MCB22" s="35">
        <v>0</v>
      </c>
      <c r="MCC22" s="35">
        <v>0</v>
      </c>
      <c r="MCD22" s="35">
        <v>0</v>
      </c>
      <c r="MCE22" s="35">
        <v>0</v>
      </c>
      <c r="MCF22" s="35">
        <v>0</v>
      </c>
      <c r="MCG22" s="35">
        <v>0</v>
      </c>
      <c r="MCH22" s="35">
        <v>0</v>
      </c>
      <c r="MCI22" s="35">
        <v>0</v>
      </c>
      <c r="MCJ22" s="35">
        <v>0</v>
      </c>
      <c r="MCK22" s="35">
        <v>0</v>
      </c>
      <c r="MCL22" s="35">
        <v>0</v>
      </c>
      <c r="MCM22" s="35">
        <v>0</v>
      </c>
      <c r="MCN22" s="35">
        <v>0</v>
      </c>
      <c r="MCO22" s="35">
        <v>0</v>
      </c>
      <c r="MCP22" s="35">
        <v>0</v>
      </c>
      <c r="MCQ22" s="35">
        <v>0</v>
      </c>
      <c r="MCR22" s="35">
        <v>0</v>
      </c>
      <c r="MCS22" s="35">
        <v>0</v>
      </c>
      <c r="MCT22" s="35">
        <v>0</v>
      </c>
      <c r="MCU22" s="35">
        <v>0</v>
      </c>
      <c r="MCV22" s="35">
        <v>0</v>
      </c>
      <c r="MCW22" s="35">
        <v>0</v>
      </c>
      <c r="MCX22" s="35">
        <v>0</v>
      </c>
      <c r="MCY22" s="35">
        <v>0</v>
      </c>
      <c r="MCZ22" s="35">
        <v>0</v>
      </c>
      <c r="MDA22" s="35">
        <v>0</v>
      </c>
      <c r="MDB22" s="35">
        <v>0</v>
      </c>
      <c r="MDC22" s="35">
        <v>0</v>
      </c>
      <c r="MDD22" s="35">
        <v>0</v>
      </c>
      <c r="MDE22" s="35">
        <v>0</v>
      </c>
      <c r="MDF22" s="35">
        <v>0</v>
      </c>
      <c r="MDG22" s="35">
        <v>0</v>
      </c>
      <c r="MDH22" s="35">
        <v>0</v>
      </c>
      <c r="MDI22" s="35">
        <v>0</v>
      </c>
      <c r="MDJ22" s="35">
        <v>0</v>
      </c>
      <c r="MDK22" s="35">
        <v>0</v>
      </c>
      <c r="MDL22" s="35">
        <v>0</v>
      </c>
      <c r="MDM22" s="35">
        <v>0</v>
      </c>
      <c r="MDN22" s="35">
        <v>0</v>
      </c>
      <c r="MDO22" s="35">
        <v>0</v>
      </c>
      <c r="MDP22" s="35">
        <v>0</v>
      </c>
      <c r="MDQ22" s="35">
        <v>0</v>
      </c>
      <c r="MDR22" s="35">
        <v>0</v>
      </c>
      <c r="MDS22" s="35">
        <v>0</v>
      </c>
      <c r="MDT22" s="35">
        <v>0</v>
      </c>
      <c r="MDU22" s="35">
        <v>0</v>
      </c>
      <c r="MDV22" s="35">
        <v>0</v>
      </c>
      <c r="MDW22" s="35">
        <v>0</v>
      </c>
      <c r="MDX22" s="35">
        <v>0</v>
      </c>
      <c r="MDY22" s="35">
        <v>0</v>
      </c>
      <c r="MDZ22" s="35">
        <v>0</v>
      </c>
      <c r="MEA22" s="35">
        <v>0</v>
      </c>
      <c r="MEB22" s="35">
        <v>0</v>
      </c>
      <c r="MEC22" s="35">
        <v>0</v>
      </c>
      <c r="MED22" s="35">
        <v>0</v>
      </c>
      <c r="MEE22" s="35">
        <v>0</v>
      </c>
      <c r="MEF22" s="35">
        <v>0</v>
      </c>
      <c r="MEG22" s="35">
        <v>0</v>
      </c>
      <c r="MEH22" s="35">
        <v>0</v>
      </c>
      <c r="MEI22" s="35">
        <v>0</v>
      </c>
      <c r="MEJ22" s="35">
        <v>0</v>
      </c>
      <c r="MEK22" s="35">
        <v>0</v>
      </c>
      <c r="MEL22" s="35">
        <v>0</v>
      </c>
      <c r="MEM22" s="35">
        <v>0</v>
      </c>
      <c r="MEN22" s="35">
        <v>0</v>
      </c>
      <c r="MEO22" s="35">
        <v>0</v>
      </c>
      <c r="MEP22" s="35">
        <v>0</v>
      </c>
      <c r="MEQ22" s="35">
        <v>0</v>
      </c>
      <c r="MER22" s="35">
        <v>0</v>
      </c>
      <c r="MES22" s="35">
        <v>0</v>
      </c>
      <c r="MET22" s="35">
        <v>0</v>
      </c>
      <c r="MEU22" s="35">
        <v>0</v>
      </c>
      <c r="MEV22" s="35">
        <v>0</v>
      </c>
      <c r="MEW22" s="35">
        <v>0</v>
      </c>
      <c r="MEX22" s="35">
        <v>0</v>
      </c>
      <c r="MEY22" s="35">
        <v>0</v>
      </c>
      <c r="MEZ22" s="35">
        <v>0</v>
      </c>
      <c r="MFA22" s="35">
        <v>0</v>
      </c>
      <c r="MFB22" s="35">
        <v>0</v>
      </c>
      <c r="MFC22" s="35">
        <v>0</v>
      </c>
      <c r="MFD22" s="35">
        <v>0</v>
      </c>
      <c r="MFE22" s="35">
        <v>0</v>
      </c>
      <c r="MFF22" s="35">
        <v>0</v>
      </c>
      <c r="MFG22" s="35">
        <v>0</v>
      </c>
      <c r="MFH22" s="35">
        <v>0</v>
      </c>
      <c r="MFI22" s="35">
        <v>0</v>
      </c>
      <c r="MFJ22" s="35">
        <v>0</v>
      </c>
      <c r="MFK22" s="35">
        <v>0</v>
      </c>
      <c r="MFL22" s="35">
        <v>0</v>
      </c>
      <c r="MFM22" s="35">
        <v>0</v>
      </c>
      <c r="MFN22" s="35">
        <v>0</v>
      </c>
      <c r="MFO22" s="35">
        <v>0</v>
      </c>
      <c r="MFP22" s="35">
        <v>0</v>
      </c>
      <c r="MFQ22" s="35">
        <v>0</v>
      </c>
      <c r="MFR22" s="35">
        <v>0</v>
      </c>
      <c r="MFS22" s="35">
        <v>0</v>
      </c>
      <c r="MFT22" s="35">
        <v>0</v>
      </c>
      <c r="MFU22" s="35">
        <v>0</v>
      </c>
      <c r="MFV22" s="35">
        <v>0</v>
      </c>
      <c r="MFW22" s="35">
        <v>0</v>
      </c>
      <c r="MFX22" s="35">
        <v>0</v>
      </c>
      <c r="MFY22" s="35">
        <v>0</v>
      </c>
      <c r="MFZ22" s="35">
        <v>0</v>
      </c>
      <c r="MGA22" s="35">
        <v>0</v>
      </c>
      <c r="MGB22" s="35">
        <v>0</v>
      </c>
      <c r="MGC22" s="35">
        <v>0</v>
      </c>
      <c r="MGD22" s="35">
        <v>0</v>
      </c>
      <c r="MGE22" s="35">
        <v>0</v>
      </c>
      <c r="MGF22" s="35">
        <v>0</v>
      </c>
      <c r="MGG22" s="35">
        <v>0</v>
      </c>
      <c r="MGH22" s="35">
        <v>0</v>
      </c>
      <c r="MGI22" s="35">
        <v>0</v>
      </c>
      <c r="MGJ22" s="35">
        <v>0</v>
      </c>
      <c r="MGK22" s="35">
        <v>0</v>
      </c>
      <c r="MGL22" s="35">
        <v>0</v>
      </c>
      <c r="MGM22" s="35">
        <v>0</v>
      </c>
      <c r="MGN22" s="35">
        <v>0</v>
      </c>
      <c r="MGO22" s="35">
        <v>0</v>
      </c>
      <c r="MGP22" s="35">
        <v>0</v>
      </c>
      <c r="MGQ22" s="35">
        <v>0</v>
      </c>
      <c r="MGR22" s="35">
        <v>0</v>
      </c>
      <c r="MGS22" s="35">
        <v>0</v>
      </c>
      <c r="MGT22" s="35">
        <v>0</v>
      </c>
      <c r="MGU22" s="35">
        <v>0</v>
      </c>
      <c r="MGV22" s="35">
        <v>0</v>
      </c>
      <c r="MGW22" s="35">
        <v>0</v>
      </c>
      <c r="MGX22" s="35">
        <v>0</v>
      </c>
      <c r="MGY22" s="35">
        <v>0</v>
      </c>
      <c r="MGZ22" s="35">
        <v>0</v>
      </c>
      <c r="MHA22" s="35">
        <v>0</v>
      </c>
      <c r="MHB22" s="35">
        <v>0</v>
      </c>
      <c r="MHC22" s="35">
        <v>0</v>
      </c>
      <c r="MHD22" s="35">
        <v>0</v>
      </c>
      <c r="MHE22" s="35">
        <v>0</v>
      </c>
      <c r="MHF22" s="35">
        <v>0</v>
      </c>
      <c r="MHG22" s="35">
        <v>0</v>
      </c>
      <c r="MHH22" s="35">
        <v>0</v>
      </c>
      <c r="MHI22" s="35">
        <v>0</v>
      </c>
      <c r="MHJ22" s="35">
        <v>0</v>
      </c>
      <c r="MHK22" s="35">
        <v>0</v>
      </c>
      <c r="MHL22" s="35">
        <v>0</v>
      </c>
      <c r="MHM22" s="35">
        <v>0</v>
      </c>
      <c r="MHN22" s="35">
        <v>0</v>
      </c>
      <c r="MHO22" s="35">
        <v>0</v>
      </c>
      <c r="MHP22" s="35">
        <v>0</v>
      </c>
      <c r="MHQ22" s="35">
        <v>0</v>
      </c>
      <c r="MHR22" s="35">
        <v>0</v>
      </c>
      <c r="MHS22" s="35">
        <v>0</v>
      </c>
      <c r="MHT22" s="35">
        <v>0</v>
      </c>
      <c r="MHU22" s="35">
        <v>0</v>
      </c>
      <c r="MHV22" s="35">
        <v>0</v>
      </c>
      <c r="MHW22" s="35">
        <v>0</v>
      </c>
      <c r="MHX22" s="35">
        <v>0</v>
      </c>
      <c r="MHY22" s="35">
        <v>0</v>
      </c>
      <c r="MHZ22" s="35">
        <v>0</v>
      </c>
      <c r="MIA22" s="35">
        <v>0</v>
      </c>
      <c r="MIB22" s="35">
        <v>0</v>
      </c>
      <c r="MIC22" s="35">
        <v>0</v>
      </c>
      <c r="MID22" s="35">
        <v>0</v>
      </c>
      <c r="MIE22" s="35">
        <v>0</v>
      </c>
      <c r="MIF22" s="35">
        <v>0</v>
      </c>
      <c r="MIG22" s="35">
        <v>0</v>
      </c>
      <c r="MIH22" s="35">
        <v>0</v>
      </c>
      <c r="MII22" s="35">
        <v>0</v>
      </c>
      <c r="MIJ22" s="35">
        <v>0</v>
      </c>
      <c r="MIK22" s="35">
        <v>0</v>
      </c>
      <c r="MIL22" s="35">
        <v>0</v>
      </c>
      <c r="MIM22" s="35">
        <v>0</v>
      </c>
      <c r="MIN22" s="35">
        <v>0</v>
      </c>
      <c r="MIO22" s="35">
        <v>0</v>
      </c>
      <c r="MIP22" s="35">
        <v>0</v>
      </c>
      <c r="MIQ22" s="35">
        <v>0</v>
      </c>
      <c r="MIR22" s="35">
        <v>0</v>
      </c>
      <c r="MIS22" s="35">
        <v>0</v>
      </c>
      <c r="MIT22" s="35">
        <v>0</v>
      </c>
      <c r="MIU22" s="35">
        <v>0</v>
      </c>
      <c r="MIV22" s="35">
        <v>0</v>
      </c>
      <c r="MIW22" s="35">
        <v>0</v>
      </c>
      <c r="MIX22" s="35">
        <v>0</v>
      </c>
      <c r="MIY22" s="35">
        <v>0</v>
      </c>
      <c r="MIZ22" s="35">
        <v>0</v>
      </c>
      <c r="MJA22" s="35">
        <v>0</v>
      </c>
      <c r="MJB22" s="35">
        <v>0</v>
      </c>
      <c r="MJC22" s="35">
        <v>0</v>
      </c>
      <c r="MJD22" s="35">
        <v>0</v>
      </c>
      <c r="MJE22" s="35">
        <v>0</v>
      </c>
      <c r="MJF22" s="35">
        <v>0</v>
      </c>
      <c r="MJG22" s="35">
        <v>0</v>
      </c>
      <c r="MJH22" s="35">
        <v>0</v>
      </c>
      <c r="MJI22" s="35">
        <v>0</v>
      </c>
      <c r="MJJ22" s="35">
        <v>0</v>
      </c>
      <c r="MJK22" s="35">
        <v>0</v>
      </c>
      <c r="MJL22" s="35">
        <v>0</v>
      </c>
      <c r="MJM22" s="35">
        <v>0</v>
      </c>
      <c r="MJN22" s="35">
        <v>0</v>
      </c>
      <c r="MJO22" s="35">
        <v>0</v>
      </c>
      <c r="MJP22" s="35">
        <v>0</v>
      </c>
      <c r="MJQ22" s="35">
        <v>0</v>
      </c>
      <c r="MJR22" s="35">
        <v>0</v>
      </c>
      <c r="MJS22" s="35">
        <v>0</v>
      </c>
      <c r="MJT22" s="35">
        <v>0</v>
      </c>
      <c r="MJU22" s="35">
        <v>0</v>
      </c>
      <c r="MJV22" s="35">
        <v>0</v>
      </c>
      <c r="MJW22" s="35">
        <v>0</v>
      </c>
      <c r="MJX22" s="35">
        <v>0</v>
      </c>
      <c r="MJY22" s="35">
        <v>0</v>
      </c>
      <c r="MJZ22" s="35">
        <v>0</v>
      </c>
      <c r="MKA22" s="35">
        <v>0</v>
      </c>
      <c r="MKB22" s="35">
        <v>0</v>
      </c>
      <c r="MKC22" s="35">
        <v>0</v>
      </c>
      <c r="MKD22" s="35">
        <v>0</v>
      </c>
      <c r="MKE22" s="35">
        <v>0</v>
      </c>
      <c r="MKF22" s="35">
        <v>0</v>
      </c>
      <c r="MKG22" s="35">
        <v>0</v>
      </c>
      <c r="MKH22" s="35">
        <v>0</v>
      </c>
      <c r="MKI22" s="35">
        <v>0</v>
      </c>
      <c r="MKJ22" s="35">
        <v>0</v>
      </c>
      <c r="MKK22" s="35">
        <v>0</v>
      </c>
      <c r="MKL22" s="35">
        <v>0</v>
      </c>
      <c r="MKM22" s="35">
        <v>0</v>
      </c>
      <c r="MKN22" s="35">
        <v>0</v>
      </c>
      <c r="MKO22" s="35">
        <v>0</v>
      </c>
      <c r="MKP22" s="35">
        <v>0</v>
      </c>
      <c r="MKQ22" s="35">
        <v>0</v>
      </c>
      <c r="MKR22" s="35">
        <v>0</v>
      </c>
      <c r="MKS22" s="35">
        <v>0</v>
      </c>
      <c r="MKT22" s="35">
        <v>0</v>
      </c>
      <c r="MKU22" s="35">
        <v>0</v>
      </c>
      <c r="MKV22" s="35">
        <v>0</v>
      </c>
      <c r="MKW22" s="35">
        <v>0</v>
      </c>
      <c r="MKX22" s="35">
        <v>0</v>
      </c>
      <c r="MKY22" s="35">
        <v>0</v>
      </c>
      <c r="MKZ22" s="35">
        <v>0</v>
      </c>
      <c r="MLA22" s="35">
        <v>0</v>
      </c>
      <c r="MLB22" s="35">
        <v>0</v>
      </c>
      <c r="MLC22" s="35">
        <v>0</v>
      </c>
      <c r="MLD22" s="35">
        <v>0</v>
      </c>
      <c r="MLE22" s="35">
        <v>0</v>
      </c>
      <c r="MLF22" s="35">
        <v>0</v>
      </c>
      <c r="MLG22" s="35">
        <v>0</v>
      </c>
      <c r="MLH22" s="35">
        <v>0</v>
      </c>
      <c r="MLI22" s="35">
        <v>0</v>
      </c>
      <c r="MLJ22" s="35">
        <v>0</v>
      </c>
      <c r="MLK22" s="35">
        <v>0</v>
      </c>
      <c r="MLL22" s="35">
        <v>0</v>
      </c>
      <c r="MLM22" s="35">
        <v>0</v>
      </c>
      <c r="MLN22" s="35">
        <v>0</v>
      </c>
      <c r="MLO22" s="35">
        <v>0</v>
      </c>
      <c r="MLP22" s="35">
        <v>0</v>
      </c>
      <c r="MLQ22" s="35">
        <v>0</v>
      </c>
      <c r="MLR22" s="35">
        <v>0</v>
      </c>
      <c r="MLS22" s="35">
        <v>0</v>
      </c>
      <c r="MLT22" s="35">
        <v>0</v>
      </c>
      <c r="MLU22" s="35">
        <v>0</v>
      </c>
      <c r="MLV22" s="35">
        <v>0</v>
      </c>
      <c r="MLW22" s="35">
        <v>0</v>
      </c>
      <c r="MLX22" s="35">
        <v>0</v>
      </c>
      <c r="MLY22" s="35">
        <v>0</v>
      </c>
      <c r="MLZ22" s="35">
        <v>0</v>
      </c>
      <c r="MMA22" s="35">
        <v>0</v>
      </c>
      <c r="MMB22" s="35">
        <v>0</v>
      </c>
      <c r="MMC22" s="35">
        <v>0</v>
      </c>
      <c r="MMD22" s="35">
        <v>0</v>
      </c>
      <c r="MME22" s="35">
        <v>0</v>
      </c>
      <c r="MMF22" s="35">
        <v>0</v>
      </c>
      <c r="MMG22" s="35">
        <v>0</v>
      </c>
      <c r="MMH22" s="35">
        <v>0</v>
      </c>
      <c r="MMI22" s="35">
        <v>0</v>
      </c>
      <c r="MMJ22" s="35">
        <v>0</v>
      </c>
      <c r="MMK22" s="35">
        <v>0</v>
      </c>
      <c r="MML22" s="35">
        <v>0</v>
      </c>
      <c r="MMM22" s="35">
        <v>0</v>
      </c>
      <c r="MMN22" s="35">
        <v>0</v>
      </c>
      <c r="MMO22" s="35">
        <v>0</v>
      </c>
      <c r="MMP22" s="35">
        <v>0</v>
      </c>
      <c r="MMQ22" s="35">
        <v>0</v>
      </c>
      <c r="MMR22" s="35">
        <v>0</v>
      </c>
      <c r="MMS22" s="35">
        <v>0</v>
      </c>
      <c r="MMT22" s="35">
        <v>0</v>
      </c>
      <c r="MMU22" s="35">
        <v>0</v>
      </c>
      <c r="MMV22" s="35">
        <v>0</v>
      </c>
      <c r="MMW22" s="35">
        <v>0</v>
      </c>
      <c r="MMX22" s="35">
        <v>0</v>
      </c>
      <c r="MMY22" s="35">
        <v>0</v>
      </c>
      <c r="MMZ22" s="35">
        <v>0</v>
      </c>
      <c r="MNA22" s="35">
        <v>0</v>
      </c>
      <c r="MNB22" s="35">
        <v>0</v>
      </c>
      <c r="MNC22" s="35">
        <v>0</v>
      </c>
      <c r="MND22" s="35">
        <v>0</v>
      </c>
      <c r="MNE22" s="35">
        <v>0</v>
      </c>
      <c r="MNF22" s="35">
        <v>0</v>
      </c>
      <c r="MNG22" s="35">
        <v>0</v>
      </c>
      <c r="MNH22" s="35">
        <v>0</v>
      </c>
      <c r="MNI22" s="35">
        <v>0</v>
      </c>
      <c r="MNJ22" s="35">
        <v>0</v>
      </c>
      <c r="MNK22" s="35">
        <v>0</v>
      </c>
      <c r="MNL22" s="35">
        <v>0</v>
      </c>
      <c r="MNM22" s="35">
        <v>0</v>
      </c>
      <c r="MNN22" s="35">
        <v>0</v>
      </c>
      <c r="MNO22" s="35">
        <v>0</v>
      </c>
      <c r="MNP22" s="35">
        <v>0</v>
      </c>
      <c r="MNQ22" s="35">
        <v>0</v>
      </c>
      <c r="MNR22" s="35">
        <v>0</v>
      </c>
      <c r="MNS22" s="35">
        <v>0</v>
      </c>
      <c r="MNT22" s="35">
        <v>0</v>
      </c>
      <c r="MNU22" s="35">
        <v>0</v>
      </c>
      <c r="MNV22" s="35">
        <v>0</v>
      </c>
      <c r="MNW22" s="35">
        <v>0</v>
      </c>
      <c r="MNX22" s="35">
        <v>0</v>
      </c>
      <c r="MNY22" s="35">
        <v>0</v>
      </c>
      <c r="MNZ22" s="35">
        <v>0</v>
      </c>
      <c r="MOA22" s="35">
        <v>0</v>
      </c>
      <c r="MOB22" s="35">
        <v>0</v>
      </c>
      <c r="MOC22" s="35">
        <v>0</v>
      </c>
      <c r="MOD22" s="35">
        <v>0</v>
      </c>
      <c r="MOE22" s="35">
        <v>0</v>
      </c>
      <c r="MOF22" s="35">
        <v>0</v>
      </c>
      <c r="MOG22" s="35">
        <v>0</v>
      </c>
      <c r="MOH22" s="35">
        <v>0</v>
      </c>
      <c r="MOI22" s="35">
        <v>0</v>
      </c>
      <c r="MOJ22" s="35">
        <v>0</v>
      </c>
      <c r="MOK22" s="35">
        <v>0</v>
      </c>
      <c r="MOL22" s="35">
        <v>0</v>
      </c>
      <c r="MOM22" s="35">
        <v>0</v>
      </c>
      <c r="MON22" s="35">
        <v>0</v>
      </c>
      <c r="MOO22" s="35">
        <v>0</v>
      </c>
      <c r="MOP22" s="35">
        <v>0</v>
      </c>
      <c r="MOQ22" s="35">
        <v>0</v>
      </c>
      <c r="MOR22" s="35">
        <v>0</v>
      </c>
      <c r="MOS22" s="35">
        <v>0</v>
      </c>
      <c r="MOT22" s="35">
        <v>0</v>
      </c>
      <c r="MOU22" s="35">
        <v>0</v>
      </c>
      <c r="MOV22" s="35">
        <v>0</v>
      </c>
      <c r="MOW22" s="35">
        <v>0</v>
      </c>
      <c r="MOX22" s="35">
        <v>0</v>
      </c>
      <c r="MOY22" s="35">
        <v>0</v>
      </c>
      <c r="MOZ22" s="35">
        <v>0</v>
      </c>
      <c r="MPA22" s="35">
        <v>0</v>
      </c>
      <c r="MPB22" s="35">
        <v>0</v>
      </c>
      <c r="MPC22" s="35">
        <v>0</v>
      </c>
      <c r="MPD22" s="35">
        <v>0</v>
      </c>
      <c r="MPE22" s="35">
        <v>0</v>
      </c>
      <c r="MPF22" s="35">
        <v>0</v>
      </c>
      <c r="MPG22" s="35">
        <v>0</v>
      </c>
      <c r="MPH22" s="35">
        <v>0</v>
      </c>
      <c r="MPI22" s="35">
        <v>0</v>
      </c>
      <c r="MPJ22" s="35">
        <v>0</v>
      </c>
      <c r="MPK22" s="35">
        <v>0</v>
      </c>
      <c r="MPL22" s="35">
        <v>0</v>
      </c>
      <c r="MPM22" s="35">
        <v>0</v>
      </c>
      <c r="MPN22" s="35">
        <v>0</v>
      </c>
      <c r="MPO22" s="35">
        <v>0</v>
      </c>
      <c r="MPP22" s="35">
        <v>0</v>
      </c>
      <c r="MPQ22" s="35">
        <v>0</v>
      </c>
      <c r="MPR22" s="35">
        <v>0</v>
      </c>
      <c r="MPS22" s="35">
        <v>0</v>
      </c>
      <c r="MPT22" s="35">
        <v>0</v>
      </c>
      <c r="MPU22" s="35">
        <v>0</v>
      </c>
      <c r="MPV22" s="35">
        <v>0</v>
      </c>
      <c r="MPW22" s="35">
        <v>0</v>
      </c>
      <c r="MPX22" s="35">
        <v>0</v>
      </c>
      <c r="MPY22" s="35">
        <v>0</v>
      </c>
      <c r="MPZ22" s="35">
        <v>0</v>
      </c>
      <c r="MQA22" s="35">
        <v>0</v>
      </c>
      <c r="MQB22" s="35">
        <v>0</v>
      </c>
      <c r="MQC22" s="35">
        <v>0</v>
      </c>
      <c r="MQD22" s="35">
        <v>0</v>
      </c>
      <c r="MQE22" s="35">
        <v>0</v>
      </c>
      <c r="MQF22" s="35">
        <v>0</v>
      </c>
      <c r="MQG22" s="35">
        <v>0</v>
      </c>
      <c r="MQH22" s="35">
        <v>0</v>
      </c>
      <c r="MQI22" s="35">
        <v>0</v>
      </c>
      <c r="MQJ22" s="35">
        <v>0</v>
      </c>
      <c r="MQK22" s="35">
        <v>0</v>
      </c>
      <c r="MQL22" s="35">
        <v>0</v>
      </c>
      <c r="MQM22" s="35">
        <v>0</v>
      </c>
      <c r="MQN22" s="35">
        <v>0</v>
      </c>
      <c r="MQO22" s="35">
        <v>0</v>
      </c>
      <c r="MQP22" s="35">
        <v>0</v>
      </c>
      <c r="MQQ22" s="35">
        <v>0</v>
      </c>
      <c r="MQR22" s="35">
        <v>0</v>
      </c>
      <c r="MQS22" s="35">
        <v>0</v>
      </c>
      <c r="MQT22" s="35">
        <v>0</v>
      </c>
      <c r="MQU22" s="35">
        <v>0</v>
      </c>
      <c r="MQV22" s="35">
        <v>0</v>
      </c>
      <c r="MQW22" s="35">
        <v>0</v>
      </c>
      <c r="MQX22" s="35">
        <v>0</v>
      </c>
      <c r="MQY22" s="35">
        <v>0</v>
      </c>
      <c r="MQZ22" s="35">
        <v>0</v>
      </c>
      <c r="MRA22" s="35">
        <v>0</v>
      </c>
      <c r="MRB22" s="35">
        <v>0</v>
      </c>
      <c r="MRC22" s="35">
        <v>0</v>
      </c>
      <c r="MRD22" s="35">
        <v>0</v>
      </c>
      <c r="MRE22" s="35">
        <v>0</v>
      </c>
      <c r="MRF22" s="35">
        <v>0</v>
      </c>
      <c r="MRG22" s="35">
        <v>0</v>
      </c>
      <c r="MRH22" s="35">
        <v>0</v>
      </c>
      <c r="MRI22" s="35">
        <v>0</v>
      </c>
      <c r="MRJ22" s="35">
        <v>0</v>
      </c>
      <c r="MRK22" s="35">
        <v>0</v>
      </c>
      <c r="MRL22" s="35">
        <v>0</v>
      </c>
      <c r="MRM22" s="35">
        <v>0</v>
      </c>
      <c r="MRN22" s="35">
        <v>0</v>
      </c>
      <c r="MRO22" s="35">
        <v>0</v>
      </c>
      <c r="MRP22" s="35">
        <v>0</v>
      </c>
      <c r="MRQ22" s="35">
        <v>0</v>
      </c>
      <c r="MRR22" s="35">
        <v>0</v>
      </c>
      <c r="MRS22" s="35">
        <v>0</v>
      </c>
      <c r="MRT22" s="35">
        <v>0</v>
      </c>
      <c r="MRU22" s="35">
        <v>0</v>
      </c>
      <c r="MRV22" s="35">
        <v>0</v>
      </c>
      <c r="MRW22" s="35">
        <v>0</v>
      </c>
      <c r="MRX22" s="35">
        <v>0</v>
      </c>
      <c r="MRY22" s="35">
        <v>0</v>
      </c>
      <c r="MRZ22" s="35">
        <v>0</v>
      </c>
      <c r="MSA22" s="35">
        <v>0</v>
      </c>
      <c r="MSB22" s="35">
        <v>0</v>
      </c>
      <c r="MSC22" s="35">
        <v>0</v>
      </c>
      <c r="MSD22" s="35">
        <v>0</v>
      </c>
      <c r="MSE22" s="35">
        <v>0</v>
      </c>
      <c r="MSF22" s="35">
        <v>0</v>
      </c>
      <c r="MSG22" s="35">
        <v>0</v>
      </c>
      <c r="MSH22" s="35">
        <v>0</v>
      </c>
      <c r="MSI22" s="35">
        <v>0</v>
      </c>
      <c r="MSJ22" s="35">
        <v>0</v>
      </c>
      <c r="MSK22" s="35">
        <v>0</v>
      </c>
      <c r="MSL22" s="35">
        <v>0</v>
      </c>
      <c r="MSM22" s="35">
        <v>0</v>
      </c>
      <c r="MSN22" s="35">
        <v>0</v>
      </c>
      <c r="MSO22" s="35">
        <v>0</v>
      </c>
      <c r="MSP22" s="35">
        <v>0</v>
      </c>
      <c r="MSQ22" s="35">
        <v>0</v>
      </c>
      <c r="MSR22" s="35">
        <v>0</v>
      </c>
      <c r="MSS22" s="35">
        <v>0</v>
      </c>
      <c r="MST22" s="35">
        <v>0</v>
      </c>
      <c r="MSU22" s="35">
        <v>0</v>
      </c>
      <c r="MSV22" s="35">
        <v>0</v>
      </c>
      <c r="MSW22" s="35">
        <v>0</v>
      </c>
      <c r="MSX22" s="35">
        <v>0</v>
      </c>
      <c r="MSY22" s="35">
        <v>0</v>
      </c>
      <c r="MSZ22" s="35">
        <v>0</v>
      </c>
      <c r="MTA22" s="35">
        <v>0</v>
      </c>
      <c r="MTB22" s="35">
        <v>0</v>
      </c>
      <c r="MTC22" s="35">
        <v>0</v>
      </c>
      <c r="MTD22" s="35">
        <v>0</v>
      </c>
      <c r="MTE22" s="35">
        <v>0</v>
      </c>
      <c r="MTF22" s="35">
        <v>0</v>
      </c>
      <c r="MTG22" s="35">
        <v>0</v>
      </c>
      <c r="MTH22" s="35">
        <v>0</v>
      </c>
      <c r="MTI22" s="35">
        <v>0</v>
      </c>
      <c r="MTJ22" s="35">
        <v>0</v>
      </c>
      <c r="MTK22" s="35">
        <v>0</v>
      </c>
      <c r="MTL22" s="35">
        <v>0</v>
      </c>
      <c r="MTM22" s="35">
        <v>0</v>
      </c>
      <c r="MTN22" s="35">
        <v>0</v>
      </c>
      <c r="MTO22" s="35">
        <v>0</v>
      </c>
      <c r="MTP22" s="35">
        <v>0</v>
      </c>
      <c r="MTQ22" s="35">
        <v>0</v>
      </c>
      <c r="MTR22" s="35">
        <v>0</v>
      </c>
      <c r="MTS22" s="35">
        <v>0</v>
      </c>
      <c r="MTT22" s="35">
        <v>0</v>
      </c>
      <c r="MTU22" s="35">
        <v>0</v>
      </c>
      <c r="MTV22" s="35">
        <v>0</v>
      </c>
      <c r="MTW22" s="35">
        <v>0</v>
      </c>
      <c r="MTX22" s="35">
        <v>0</v>
      </c>
      <c r="MTY22" s="35">
        <v>0</v>
      </c>
      <c r="MTZ22" s="35">
        <v>0</v>
      </c>
      <c r="MUA22" s="35">
        <v>0</v>
      </c>
      <c r="MUB22" s="35">
        <v>0</v>
      </c>
      <c r="MUC22" s="35">
        <v>0</v>
      </c>
      <c r="MUD22" s="35">
        <v>0</v>
      </c>
      <c r="MUE22" s="35">
        <v>0</v>
      </c>
      <c r="MUF22" s="35">
        <v>0</v>
      </c>
      <c r="MUG22" s="35">
        <v>0</v>
      </c>
      <c r="MUH22" s="35">
        <v>0</v>
      </c>
      <c r="MUI22" s="35">
        <v>0</v>
      </c>
      <c r="MUJ22" s="35">
        <v>0</v>
      </c>
      <c r="MUK22" s="35">
        <v>0</v>
      </c>
      <c r="MUL22" s="35">
        <v>0</v>
      </c>
      <c r="MUM22" s="35">
        <v>0</v>
      </c>
      <c r="MUN22" s="35">
        <v>0</v>
      </c>
      <c r="MUO22" s="35">
        <v>0</v>
      </c>
      <c r="MUP22" s="35">
        <v>0</v>
      </c>
      <c r="MUQ22" s="35">
        <v>0</v>
      </c>
      <c r="MUR22" s="35">
        <v>0</v>
      </c>
      <c r="MUS22" s="35">
        <v>0</v>
      </c>
      <c r="MUT22" s="35">
        <v>0</v>
      </c>
      <c r="MUU22" s="35">
        <v>0</v>
      </c>
      <c r="MUV22" s="35">
        <v>0</v>
      </c>
      <c r="MUW22" s="35">
        <v>0</v>
      </c>
      <c r="MUX22" s="35">
        <v>0</v>
      </c>
      <c r="MUY22" s="35">
        <v>0</v>
      </c>
      <c r="MUZ22" s="35">
        <v>0</v>
      </c>
      <c r="MVA22" s="35">
        <v>0</v>
      </c>
      <c r="MVB22" s="35">
        <v>0</v>
      </c>
      <c r="MVC22" s="35">
        <v>0</v>
      </c>
      <c r="MVD22" s="35">
        <v>0</v>
      </c>
      <c r="MVE22" s="35">
        <v>0</v>
      </c>
      <c r="MVF22" s="35">
        <v>0</v>
      </c>
      <c r="MVG22" s="35">
        <v>0</v>
      </c>
      <c r="MVH22" s="35">
        <v>0</v>
      </c>
      <c r="MVI22" s="35">
        <v>0</v>
      </c>
      <c r="MVJ22" s="35">
        <v>0</v>
      </c>
      <c r="MVK22" s="35">
        <v>0</v>
      </c>
      <c r="MVL22" s="35">
        <v>0</v>
      </c>
      <c r="MVM22" s="35">
        <v>0</v>
      </c>
      <c r="MVN22" s="35">
        <v>0</v>
      </c>
      <c r="MVO22" s="35">
        <v>0</v>
      </c>
      <c r="MVP22" s="35">
        <v>0</v>
      </c>
      <c r="MVQ22" s="35">
        <v>0</v>
      </c>
      <c r="MVR22" s="35">
        <v>0</v>
      </c>
      <c r="MVS22" s="35">
        <v>0</v>
      </c>
      <c r="MVT22" s="35">
        <v>0</v>
      </c>
      <c r="MVU22" s="35">
        <v>0</v>
      </c>
      <c r="MVV22" s="35">
        <v>0</v>
      </c>
      <c r="MVW22" s="35">
        <v>0</v>
      </c>
      <c r="MVX22" s="35">
        <v>0</v>
      </c>
      <c r="MVY22" s="35">
        <v>0</v>
      </c>
      <c r="MVZ22" s="35">
        <v>0</v>
      </c>
      <c r="MWA22" s="35">
        <v>0</v>
      </c>
      <c r="MWB22" s="35">
        <v>0</v>
      </c>
      <c r="MWC22" s="35">
        <v>0</v>
      </c>
      <c r="MWD22" s="35">
        <v>0</v>
      </c>
      <c r="MWE22" s="35">
        <v>0</v>
      </c>
      <c r="MWF22" s="35">
        <v>0</v>
      </c>
      <c r="MWG22" s="35">
        <v>0</v>
      </c>
      <c r="MWH22" s="35">
        <v>0</v>
      </c>
      <c r="MWI22" s="35">
        <v>0</v>
      </c>
      <c r="MWJ22" s="35">
        <v>0</v>
      </c>
      <c r="MWK22" s="35">
        <v>0</v>
      </c>
      <c r="MWL22" s="35">
        <v>0</v>
      </c>
      <c r="MWM22" s="35">
        <v>0</v>
      </c>
      <c r="MWN22" s="35">
        <v>0</v>
      </c>
      <c r="MWO22" s="35">
        <v>0</v>
      </c>
      <c r="MWP22" s="35">
        <v>0</v>
      </c>
      <c r="MWQ22" s="35">
        <v>0</v>
      </c>
      <c r="MWR22" s="35">
        <v>0</v>
      </c>
      <c r="MWS22" s="35">
        <v>0</v>
      </c>
      <c r="MWT22" s="35">
        <v>0</v>
      </c>
      <c r="MWU22" s="35">
        <v>0</v>
      </c>
      <c r="MWV22" s="35">
        <v>0</v>
      </c>
      <c r="MWW22" s="35">
        <v>0</v>
      </c>
      <c r="MWX22" s="35">
        <v>0</v>
      </c>
      <c r="MWY22" s="35">
        <v>0</v>
      </c>
      <c r="MWZ22" s="35">
        <v>0</v>
      </c>
      <c r="MXA22" s="35">
        <v>0</v>
      </c>
      <c r="MXB22" s="35">
        <v>0</v>
      </c>
      <c r="MXC22" s="35">
        <v>0</v>
      </c>
      <c r="MXD22" s="35">
        <v>0</v>
      </c>
      <c r="MXE22" s="35">
        <v>0</v>
      </c>
      <c r="MXF22" s="35">
        <v>0</v>
      </c>
      <c r="MXG22" s="35">
        <v>0</v>
      </c>
      <c r="MXH22" s="35">
        <v>0</v>
      </c>
      <c r="MXI22" s="35">
        <v>0</v>
      </c>
      <c r="MXJ22" s="35">
        <v>0</v>
      </c>
      <c r="MXK22" s="35">
        <v>0</v>
      </c>
      <c r="MXL22" s="35">
        <v>0</v>
      </c>
      <c r="MXM22" s="35">
        <v>0</v>
      </c>
      <c r="MXN22" s="35">
        <v>0</v>
      </c>
      <c r="MXO22" s="35">
        <v>0</v>
      </c>
      <c r="MXP22" s="35">
        <v>0</v>
      </c>
      <c r="MXQ22" s="35">
        <v>0</v>
      </c>
      <c r="MXR22" s="35">
        <v>0</v>
      </c>
      <c r="MXS22" s="35">
        <v>0</v>
      </c>
      <c r="MXT22" s="35">
        <v>0</v>
      </c>
      <c r="MXU22" s="35">
        <v>0</v>
      </c>
      <c r="MXV22" s="35">
        <v>0</v>
      </c>
      <c r="MXW22" s="35">
        <v>0</v>
      </c>
      <c r="MXX22" s="35">
        <v>0</v>
      </c>
      <c r="MXY22" s="35">
        <v>0</v>
      </c>
      <c r="MXZ22" s="35">
        <v>0</v>
      </c>
      <c r="MYA22" s="35">
        <v>0</v>
      </c>
      <c r="MYB22" s="35">
        <v>0</v>
      </c>
      <c r="MYC22" s="35">
        <v>0</v>
      </c>
      <c r="MYD22" s="35">
        <v>0</v>
      </c>
      <c r="MYE22" s="35">
        <v>0</v>
      </c>
      <c r="MYF22" s="35">
        <v>0</v>
      </c>
      <c r="MYG22" s="35">
        <v>0</v>
      </c>
      <c r="MYH22" s="35">
        <v>0</v>
      </c>
      <c r="MYI22" s="35">
        <v>0</v>
      </c>
      <c r="MYJ22" s="35">
        <v>0</v>
      </c>
      <c r="MYK22" s="35">
        <v>0</v>
      </c>
      <c r="MYL22" s="35">
        <v>0</v>
      </c>
      <c r="MYM22" s="35">
        <v>0</v>
      </c>
      <c r="MYN22" s="35">
        <v>0</v>
      </c>
      <c r="MYO22" s="35">
        <v>0</v>
      </c>
      <c r="MYP22" s="35">
        <v>0</v>
      </c>
      <c r="MYQ22" s="35">
        <v>0</v>
      </c>
      <c r="MYR22" s="35">
        <v>0</v>
      </c>
      <c r="MYS22" s="35">
        <v>0</v>
      </c>
      <c r="MYT22" s="35">
        <v>0</v>
      </c>
      <c r="MYU22" s="35">
        <v>0</v>
      </c>
      <c r="MYV22" s="35">
        <v>0</v>
      </c>
      <c r="MYW22" s="35">
        <v>0</v>
      </c>
      <c r="MYX22" s="35">
        <v>0</v>
      </c>
      <c r="MYY22" s="35">
        <v>0</v>
      </c>
      <c r="MYZ22" s="35">
        <v>0</v>
      </c>
      <c r="MZA22" s="35">
        <v>0</v>
      </c>
      <c r="MZB22" s="35">
        <v>0</v>
      </c>
      <c r="MZC22" s="35">
        <v>0</v>
      </c>
      <c r="MZD22" s="35">
        <v>0</v>
      </c>
      <c r="MZE22" s="35">
        <v>0</v>
      </c>
      <c r="MZF22" s="35">
        <v>0</v>
      </c>
      <c r="MZG22" s="35">
        <v>0</v>
      </c>
      <c r="MZH22" s="35">
        <v>0</v>
      </c>
      <c r="MZI22" s="35">
        <v>0</v>
      </c>
      <c r="MZJ22" s="35">
        <v>0</v>
      </c>
      <c r="MZK22" s="35">
        <v>0</v>
      </c>
      <c r="MZL22" s="35">
        <v>0</v>
      </c>
      <c r="MZM22" s="35">
        <v>0</v>
      </c>
      <c r="MZN22" s="35">
        <v>0</v>
      </c>
      <c r="MZO22" s="35">
        <v>0</v>
      </c>
      <c r="MZP22" s="35">
        <v>0</v>
      </c>
      <c r="MZQ22" s="35">
        <v>0</v>
      </c>
      <c r="MZR22" s="35">
        <v>0</v>
      </c>
      <c r="MZS22" s="35">
        <v>0</v>
      </c>
      <c r="MZT22" s="35">
        <v>0</v>
      </c>
      <c r="MZU22" s="35">
        <v>0</v>
      </c>
      <c r="MZV22" s="35">
        <v>0</v>
      </c>
      <c r="MZW22" s="35">
        <v>0</v>
      </c>
      <c r="MZX22" s="35">
        <v>0</v>
      </c>
      <c r="MZY22" s="35">
        <v>0</v>
      </c>
      <c r="MZZ22" s="35">
        <v>0</v>
      </c>
      <c r="NAA22" s="35">
        <v>0</v>
      </c>
      <c r="NAB22" s="35">
        <v>0</v>
      </c>
      <c r="NAC22" s="35">
        <v>0</v>
      </c>
      <c r="NAD22" s="35">
        <v>0</v>
      </c>
      <c r="NAE22" s="35">
        <v>0</v>
      </c>
      <c r="NAF22" s="35">
        <v>0</v>
      </c>
      <c r="NAG22" s="35">
        <v>0</v>
      </c>
      <c r="NAH22" s="35">
        <v>0</v>
      </c>
      <c r="NAI22" s="35">
        <v>0</v>
      </c>
      <c r="NAJ22" s="35">
        <v>0</v>
      </c>
      <c r="NAK22" s="35">
        <v>0</v>
      </c>
      <c r="NAL22" s="35">
        <v>0</v>
      </c>
      <c r="NAM22" s="35">
        <v>0</v>
      </c>
      <c r="NAN22" s="35">
        <v>0</v>
      </c>
      <c r="NAO22" s="35">
        <v>0</v>
      </c>
      <c r="NAP22" s="35">
        <v>0</v>
      </c>
      <c r="NAQ22" s="35">
        <v>0</v>
      </c>
      <c r="NAR22" s="35">
        <v>0</v>
      </c>
      <c r="NAS22" s="35">
        <v>0</v>
      </c>
      <c r="NAT22" s="35">
        <v>0</v>
      </c>
      <c r="NAU22" s="35">
        <v>0</v>
      </c>
      <c r="NAV22" s="35">
        <v>0</v>
      </c>
      <c r="NAW22" s="35">
        <v>0</v>
      </c>
      <c r="NAX22" s="35">
        <v>0</v>
      </c>
      <c r="NAY22" s="35">
        <v>0</v>
      </c>
      <c r="NAZ22" s="35">
        <v>0</v>
      </c>
      <c r="NBA22" s="35">
        <v>0</v>
      </c>
      <c r="NBB22" s="35">
        <v>0</v>
      </c>
      <c r="NBC22" s="35">
        <v>0</v>
      </c>
      <c r="NBD22" s="35">
        <v>0</v>
      </c>
      <c r="NBE22" s="35">
        <v>0</v>
      </c>
      <c r="NBF22" s="35">
        <v>0</v>
      </c>
      <c r="NBG22" s="35">
        <v>0</v>
      </c>
      <c r="NBH22" s="35">
        <v>0</v>
      </c>
      <c r="NBI22" s="35">
        <v>0</v>
      </c>
      <c r="NBJ22" s="35">
        <v>0</v>
      </c>
      <c r="NBK22" s="35">
        <v>0</v>
      </c>
      <c r="NBL22" s="35">
        <v>0</v>
      </c>
      <c r="NBM22" s="35">
        <v>0</v>
      </c>
      <c r="NBN22" s="35">
        <v>0</v>
      </c>
      <c r="NBO22" s="35">
        <v>0</v>
      </c>
      <c r="NBP22" s="35">
        <v>0</v>
      </c>
      <c r="NBQ22" s="35">
        <v>0</v>
      </c>
      <c r="NBR22" s="35">
        <v>0</v>
      </c>
      <c r="NBS22" s="35">
        <v>0</v>
      </c>
      <c r="NBT22" s="35">
        <v>0</v>
      </c>
      <c r="NBU22" s="35">
        <v>0</v>
      </c>
      <c r="NBV22" s="35">
        <v>0</v>
      </c>
      <c r="NBW22" s="35">
        <v>0</v>
      </c>
      <c r="NBX22" s="35">
        <v>0</v>
      </c>
      <c r="NBY22" s="35">
        <v>0</v>
      </c>
      <c r="NBZ22" s="35">
        <v>0</v>
      </c>
      <c r="NCA22" s="35">
        <v>0</v>
      </c>
      <c r="NCB22" s="35">
        <v>0</v>
      </c>
      <c r="NCC22" s="35">
        <v>0</v>
      </c>
      <c r="NCD22" s="35">
        <v>0</v>
      </c>
      <c r="NCE22" s="35">
        <v>0</v>
      </c>
      <c r="NCF22" s="35">
        <v>0</v>
      </c>
      <c r="NCG22" s="35">
        <v>0</v>
      </c>
      <c r="NCH22" s="35">
        <v>0</v>
      </c>
      <c r="NCI22" s="35">
        <v>0</v>
      </c>
      <c r="NCJ22" s="35">
        <v>0</v>
      </c>
      <c r="NCK22" s="35">
        <v>0</v>
      </c>
      <c r="NCL22" s="35">
        <v>0</v>
      </c>
      <c r="NCM22" s="35">
        <v>0</v>
      </c>
      <c r="NCN22" s="35">
        <v>0</v>
      </c>
      <c r="NCO22" s="35">
        <v>0</v>
      </c>
      <c r="NCP22" s="35">
        <v>0</v>
      </c>
      <c r="NCQ22" s="35">
        <v>0</v>
      </c>
      <c r="NCR22" s="35">
        <v>0</v>
      </c>
      <c r="NCS22" s="35">
        <v>0</v>
      </c>
      <c r="NCT22" s="35">
        <v>0</v>
      </c>
      <c r="NCU22" s="35">
        <v>0</v>
      </c>
      <c r="NCV22" s="35">
        <v>0</v>
      </c>
      <c r="NCW22" s="35">
        <v>0</v>
      </c>
      <c r="NCX22" s="35">
        <v>0</v>
      </c>
      <c r="NCY22" s="35">
        <v>0</v>
      </c>
      <c r="NCZ22" s="35">
        <v>0</v>
      </c>
      <c r="NDA22" s="35">
        <v>0</v>
      </c>
      <c r="NDB22" s="35">
        <v>0</v>
      </c>
      <c r="NDC22" s="35">
        <v>0</v>
      </c>
      <c r="NDD22" s="35">
        <v>0</v>
      </c>
      <c r="NDE22" s="35">
        <v>0</v>
      </c>
      <c r="NDF22" s="35">
        <v>0</v>
      </c>
      <c r="NDG22" s="35">
        <v>0</v>
      </c>
      <c r="NDH22" s="35">
        <v>0</v>
      </c>
      <c r="NDI22" s="35">
        <v>0</v>
      </c>
      <c r="NDJ22" s="35">
        <v>0</v>
      </c>
      <c r="NDK22" s="35">
        <v>0</v>
      </c>
      <c r="NDL22" s="35">
        <v>0</v>
      </c>
      <c r="NDM22" s="35">
        <v>0</v>
      </c>
      <c r="NDN22" s="35">
        <v>0</v>
      </c>
      <c r="NDO22" s="35">
        <v>0</v>
      </c>
      <c r="NDP22" s="35">
        <v>0</v>
      </c>
      <c r="NDQ22" s="35">
        <v>0</v>
      </c>
      <c r="NDR22" s="35">
        <v>0</v>
      </c>
      <c r="NDS22" s="35">
        <v>0</v>
      </c>
      <c r="NDT22" s="35">
        <v>0</v>
      </c>
      <c r="NDU22" s="35">
        <v>0</v>
      </c>
      <c r="NDV22" s="35">
        <v>0</v>
      </c>
      <c r="NDW22" s="35">
        <v>0</v>
      </c>
      <c r="NDX22" s="35">
        <v>0</v>
      </c>
      <c r="NDY22" s="35">
        <v>0</v>
      </c>
      <c r="NDZ22" s="35">
        <v>0</v>
      </c>
      <c r="NEA22" s="35">
        <v>0</v>
      </c>
      <c r="NEB22" s="35">
        <v>0</v>
      </c>
      <c r="NEC22" s="35">
        <v>0</v>
      </c>
      <c r="NED22" s="35">
        <v>0</v>
      </c>
      <c r="NEE22" s="35">
        <v>0</v>
      </c>
      <c r="NEF22" s="35">
        <v>0</v>
      </c>
      <c r="NEG22" s="35">
        <v>0</v>
      </c>
      <c r="NEH22" s="35">
        <v>0</v>
      </c>
      <c r="NEI22" s="35">
        <v>0</v>
      </c>
      <c r="NEJ22" s="35">
        <v>0</v>
      </c>
      <c r="NEK22" s="35">
        <v>0</v>
      </c>
      <c r="NEL22" s="35">
        <v>0</v>
      </c>
      <c r="NEM22" s="35">
        <v>0</v>
      </c>
      <c r="NEN22" s="35">
        <v>0</v>
      </c>
      <c r="NEO22" s="35">
        <v>0</v>
      </c>
      <c r="NEP22" s="35">
        <v>0</v>
      </c>
      <c r="NEQ22" s="35">
        <v>0</v>
      </c>
      <c r="NER22" s="35">
        <v>0</v>
      </c>
      <c r="NES22" s="35">
        <v>0</v>
      </c>
      <c r="NET22" s="35">
        <v>0</v>
      </c>
      <c r="NEU22" s="35">
        <v>0</v>
      </c>
      <c r="NEV22" s="35">
        <v>0</v>
      </c>
      <c r="NEW22" s="35">
        <v>0</v>
      </c>
      <c r="NEX22" s="35">
        <v>0</v>
      </c>
      <c r="NEY22" s="35">
        <v>0</v>
      </c>
      <c r="NEZ22" s="35">
        <v>0</v>
      </c>
      <c r="NFA22" s="35">
        <v>0</v>
      </c>
      <c r="NFB22" s="35">
        <v>0</v>
      </c>
      <c r="NFC22" s="35">
        <v>0</v>
      </c>
      <c r="NFD22" s="35">
        <v>0</v>
      </c>
      <c r="NFE22" s="35">
        <v>0</v>
      </c>
      <c r="NFF22" s="35">
        <v>0</v>
      </c>
      <c r="NFG22" s="35">
        <v>0</v>
      </c>
      <c r="NFH22" s="35">
        <v>0</v>
      </c>
      <c r="NFI22" s="35">
        <v>0</v>
      </c>
      <c r="NFJ22" s="35">
        <v>0</v>
      </c>
      <c r="NFK22" s="35">
        <v>0</v>
      </c>
      <c r="NFL22" s="35">
        <v>0</v>
      </c>
      <c r="NFM22" s="35">
        <v>0</v>
      </c>
      <c r="NFN22" s="35">
        <v>0</v>
      </c>
      <c r="NFO22" s="35">
        <v>0</v>
      </c>
      <c r="NFP22" s="35">
        <v>0</v>
      </c>
      <c r="NFQ22" s="35">
        <v>0</v>
      </c>
      <c r="NFR22" s="35">
        <v>0</v>
      </c>
      <c r="NFS22" s="35">
        <v>0</v>
      </c>
      <c r="NFT22" s="35">
        <v>0</v>
      </c>
      <c r="NFU22" s="35">
        <v>0</v>
      </c>
      <c r="NFV22" s="35">
        <v>0</v>
      </c>
      <c r="NFW22" s="35">
        <v>0</v>
      </c>
      <c r="NFX22" s="35">
        <v>0</v>
      </c>
      <c r="NFY22" s="35">
        <v>0</v>
      </c>
      <c r="NFZ22" s="35">
        <v>0</v>
      </c>
      <c r="NGA22" s="35">
        <v>0</v>
      </c>
      <c r="NGB22" s="35">
        <v>0</v>
      </c>
      <c r="NGC22" s="35">
        <v>0</v>
      </c>
      <c r="NGD22" s="35">
        <v>0</v>
      </c>
      <c r="NGE22" s="35">
        <v>0</v>
      </c>
      <c r="NGF22" s="35">
        <v>0</v>
      </c>
      <c r="NGG22" s="35">
        <v>0</v>
      </c>
      <c r="NGH22" s="35">
        <v>0</v>
      </c>
      <c r="NGI22" s="35">
        <v>0</v>
      </c>
      <c r="NGJ22" s="35">
        <v>0</v>
      </c>
      <c r="NGK22" s="35">
        <v>0</v>
      </c>
      <c r="NGL22" s="35">
        <v>0</v>
      </c>
      <c r="NGM22" s="35">
        <v>0</v>
      </c>
      <c r="NGN22" s="35">
        <v>0</v>
      </c>
      <c r="NGO22" s="35">
        <v>0</v>
      </c>
      <c r="NGP22" s="35">
        <v>0</v>
      </c>
      <c r="NGQ22" s="35">
        <v>0</v>
      </c>
      <c r="NGR22" s="35">
        <v>0</v>
      </c>
      <c r="NGS22" s="35">
        <v>0</v>
      </c>
      <c r="NGT22" s="35">
        <v>0</v>
      </c>
      <c r="NGU22" s="35">
        <v>0</v>
      </c>
      <c r="NGV22" s="35">
        <v>0</v>
      </c>
      <c r="NGW22" s="35">
        <v>0</v>
      </c>
      <c r="NGX22" s="35">
        <v>0</v>
      </c>
      <c r="NGY22" s="35">
        <v>0</v>
      </c>
      <c r="NGZ22" s="35">
        <v>0</v>
      </c>
      <c r="NHA22" s="35">
        <v>0</v>
      </c>
      <c r="NHB22" s="35">
        <v>0</v>
      </c>
      <c r="NHC22" s="35">
        <v>0</v>
      </c>
      <c r="NHD22" s="35">
        <v>0</v>
      </c>
      <c r="NHE22" s="35">
        <v>0</v>
      </c>
      <c r="NHF22" s="35">
        <v>0</v>
      </c>
      <c r="NHG22" s="35">
        <v>0</v>
      </c>
      <c r="NHH22" s="35">
        <v>0</v>
      </c>
      <c r="NHI22" s="35">
        <v>0</v>
      </c>
      <c r="NHJ22" s="35">
        <v>0</v>
      </c>
      <c r="NHK22" s="35">
        <v>0</v>
      </c>
      <c r="NHL22" s="35">
        <v>0</v>
      </c>
      <c r="NHM22" s="35">
        <v>0</v>
      </c>
      <c r="NHN22" s="35">
        <v>0</v>
      </c>
      <c r="NHO22" s="35">
        <v>0</v>
      </c>
      <c r="NHP22" s="35">
        <v>0</v>
      </c>
      <c r="NHQ22" s="35">
        <v>0</v>
      </c>
      <c r="NHR22" s="35">
        <v>0</v>
      </c>
      <c r="NHS22" s="35">
        <v>0</v>
      </c>
      <c r="NHT22" s="35">
        <v>0</v>
      </c>
      <c r="NHU22" s="35">
        <v>0</v>
      </c>
      <c r="NHV22" s="35">
        <v>0</v>
      </c>
      <c r="NHW22" s="35">
        <v>0</v>
      </c>
      <c r="NHX22" s="35">
        <v>0</v>
      </c>
      <c r="NHY22" s="35">
        <v>0</v>
      </c>
      <c r="NHZ22" s="35">
        <v>0</v>
      </c>
      <c r="NIA22" s="35">
        <v>0</v>
      </c>
      <c r="NIB22" s="35">
        <v>0</v>
      </c>
      <c r="NIC22" s="35">
        <v>0</v>
      </c>
      <c r="NID22" s="35">
        <v>0</v>
      </c>
      <c r="NIE22" s="35">
        <v>0</v>
      </c>
      <c r="NIF22" s="35">
        <v>0</v>
      </c>
      <c r="NIG22" s="35">
        <v>0</v>
      </c>
      <c r="NIH22" s="35">
        <v>0</v>
      </c>
      <c r="NII22" s="35">
        <v>0</v>
      </c>
      <c r="NIJ22" s="35">
        <v>0</v>
      </c>
      <c r="NIK22" s="35">
        <v>0</v>
      </c>
      <c r="NIL22" s="35">
        <v>0</v>
      </c>
      <c r="NIM22" s="35">
        <v>0</v>
      </c>
      <c r="NIN22" s="35">
        <v>0</v>
      </c>
      <c r="NIO22" s="35">
        <v>0</v>
      </c>
      <c r="NIP22" s="35">
        <v>0</v>
      </c>
      <c r="NIQ22" s="35">
        <v>0</v>
      </c>
      <c r="NIR22" s="35">
        <v>0</v>
      </c>
      <c r="NIS22" s="35">
        <v>0</v>
      </c>
      <c r="NIT22" s="35">
        <v>0</v>
      </c>
      <c r="NIU22" s="35">
        <v>0</v>
      </c>
      <c r="NIV22" s="35">
        <v>0</v>
      </c>
      <c r="NIW22" s="35">
        <v>0</v>
      </c>
      <c r="NIX22" s="35">
        <v>0</v>
      </c>
      <c r="NIY22" s="35">
        <v>0</v>
      </c>
      <c r="NIZ22" s="35">
        <v>0</v>
      </c>
      <c r="NJA22" s="35">
        <v>0</v>
      </c>
      <c r="NJB22" s="35">
        <v>0</v>
      </c>
      <c r="NJC22" s="35">
        <v>0</v>
      </c>
      <c r="NJD22" s="35">
        <v>0</v>
      </c>
      <c r="NJE22" s="35">
        <v>0</v>
      </c>
      <c r="NJF22" s="35">
        <v>0</v>
      </c>
      <c r="NJG22" s="35">
        <v>0</v>
      </c>
      <c r="NJH22" s="35">
        <v>0</v>
      </c>
      <c r="NJI22" s="35">
        <v>0</v>
      </c>
      <c r="NJJ22" s="35">
        <v>0</v>
      </c>
      <c r="NJK22" s="35">
        <v>0</v>
      </c>
      <c r="NJL22" s="35">
        <v>0</v>
      </c>
      <c r="NJM22" s="35">
        <v>0</v>
      </c>
      <c r="NJN22" s="35">
        <v>0</v>
      </c>
      <c r="NJO22" s="35">
        <v>0</v>
      </c>
      <c r="NJP22" s="35">
        <v>0</v>
      </c>
      <c r="NJQ22" s="35">
        <v>0</v>
      </c>
      <c r="NJR22" s="35">
        <v>0</v>
      </c>
      <c r="NJS22" s="35">
        <v>0</v>
      </c>
      <c r="NJT22" s="35">
        <v>0</v>
      </c>
      <c r="NJU22" s="35">
        <v>0</v>
      </c>
      <c r="NJV22" s="35">
        <v>0</v>
      </c>
      <c r="NJW22" s="35">
        <v>0</v>
      </c>
      <c r="NJX22" s="35">
        <v>0</v>
      </c>
      <c r="NJY22" s="35">
        <v>0</v>
      </c>
      <c r="NJZ22" s="35">
        <v>0</v>
      </c>
      <c r="NKA22" s="35">
        <v>0</v>
      </c>
      <c r="NKB22" s="35">
        <v>0</v>
      </c>
      <c r="NKC22" s="35">
        <v>0</v>
      </c>
      <c r="NKD22" s="35">
        <v>0</v>
      </c>
      <c r="NKE22" s="35">
        <v>0</v>
      </c>
      <c r="NKF22" s="35">
        <v>0</v>
      </c>
      <c r="NKG22" s="35">
        <v>0</v>
      </c>
      <c r="NKH22" s="35">
        <v>0</v>
      </c>
      <c r="NKI22" s="35">
        <v>0</v>
      </c>
      <c r="NKJ22" s="35">
        <v>0</v>
      </c>
      <c r="NKK22" s="35">
        <v>0</v>
      </c>
      <c r="NKL22" s="35">
        <v>0</v>
      </c>
      <c r="NKM22" s="35">
        <v>0</v>
      </c>
      <c r="NKN22" s="35">
        <v>0</v>
      </c>
      <c r="NKO22" s="35">
        <v>0</v>
      </c>
      <c r="NKP22" s="35">
        <v>0</v>
      </c>
      <c r="NKQ22" s="35">
        <v>0</v>
      </c>
      <c r="NKR22" s="35">
        <v>0</v>
      </c>
      <c r="NKS22" s="35">
        <v>0</v>
      </c>
      <c r="NKT22" s="35">
        <v>0</v>
      </c>
      <c r="NKU22" s="35">
        <v>0</v>
      </c>
      <c r="NKV22" s="35">
        <v>0</v>
      </c>
      <c r="NKW22" s="35">
        <v>0</v>
      </c>
      <c r="NKX22" s="35">
        <v>0</v>
      </c>
      <c r="NKY22" s="35">
        <v>0</v>
      </c>
      <c r="NKZ22" s="35">
        <v>0</v>
      </c>
      <c r="NLA22" s="35">
        <v>0</v>
      </c>
      <c r="NLB22" s="35">
        <v>0</v>
      </c>
      <c r="NLC22" s="35">
        <v>0</v>
      </c>
      <c r="NLD22" s="35">
        <v>0</v>
      </c>
      <c r="NLE22" s="35">
        <v>0</v>
      </c>
      <c r="NLF22" s="35">
        <v>0</v>
      </c>
      <c r="NLG22" s="35">
        <v>0</v>
      </c>
      <c r="NLH22" s="35">
        <v>0</v>
      </c>
      <c r="NLI22" s="35">
        <v>0</v>
      </c>
      <c r="NLJ22" s="35">
        <v>0</v>
      </c>
      <c r="NLK22" s="35">
        <v>0</v>
      </c>
      <c r="NLL22" s="35">
        <v>0</v>
      </c>
      <c r="NLM22" s="35">
        <v>0</v>
      </c>
      <c r="NLN22" s="35">
        <v>0</v>
      </c>
      <c r="NLO22" s="35">
        <v>0</v>
      </c>
      <c r="NLP22" s="35">
        <v>0</v>
      </c>
      <c r="NLQ22" s="35">
        <v>0</v>
      </c>
      <c r="NLR22" s="35">
        <v>0</v>
      </c>
      <c r="NLS22" s="35">
        <v>0</v>
      </c>
      <c r="NLT22" s="35">
        <v>0</v>
      </c>
      <c r="NLU22" s="35">
        <v>0</v>
      </c>
      <c r="NLV22" s="35">
        <v>0</v>
      </c>
      <c r="NLW22" s="35">
        <v>0</v>
      </c>
      <c r="NLX22" s="35">
        <v>0</v>
      </c>
      <c r="NLY22" s="35">
        <v>0</v>
      </c>
      <c r="NLZ22" s="35">
        <v>0</v>
      </c>
      <c r="NMA22" s="35">
        <v>0</v>
      </c>
      <c r="NMB22" s="35">
        <v>0</v>
      </c>
      <c r="NMC22" s="35">
        <v>0</v>
      </c>
      <c r="NMD22" s="35">
        <v>0</v>
      </c>
      <c r="NME22" s="35">
        <v>0</v>
      </c>
      <c r="NMF22" s="35">
        <v>0</v>
      </c>
      <c r="NMG22" s="35">
        <v>0</v>
      </c>
      <c r="NMH22" s="35">
        <v>0</v>
      </c>
      <c r="NMI22" s="35">
        <v>0</v>
      </c>
      <c r="NMJ22" s="35">
        <v>0</v>
      </c>
      <c r="NMK22" s="35">
        <v>0</v>
      </c>
      <c r="NML22" s="35">
        <v>0</v>
      </c>
      <c r="NMM22" s="35">
        <v>0</v>
      </c>
      <c r="NMN22" s="35">
        <v>0</v>
      </c>
      <c r="NMO22" s="35">
        <v>0</v>
      </c>
      <c r="NMP22" s="35">
        <v>0</v>
      </c>
      <c r="NMQ22" s="35">
        <v>0</v>
      </c>
      <c r="NMR22" s="35">
        <v>0</v>
      </c>
      <c r="NMS22" s="35">
        <v>0</v>
      </c>
      <c r="NMT22" s="35">
        <v>0</v>
      </c>
      <c r="NMU22" s="35">
        <v>0</v>
      </c>
      <c r="NMV22" s="35">
        <v>0</v>
      </c>
      <c r="NMW22" s="35">
        <v>0</v>
      </c>
      <c r="NMX22" s="35">
        <v>0</v>
      </c>
      <c r="NMY22" s="35">
        <v>0</v>
      </c>
      <c r="NMZ22" s="35">
        <v>0</v>
      </c>
      <c r="NNA22" s="35">
        <v>0</v>
      </c>
      <c r="NNB22" s="35">
        <v>0</v>
      </c>
      <c r="NNC22" s="35">
        <v>0</v>
      </c>
      <c r="NND22" s="35">
        <v>0</v>
      </c>
      <c r="NNE22" s="35">
        <v>0</v>
      </c>
      <c r="NNF22" s="35">
        <v>0</v>
      </c>
      <c r="NNG22" s="35">
        <v>0</v>
      </c>
      <c r="NNH22" s="35">
        <v>0</v>
      </c>
      <c r="NNI22" s="35">
        <v>0</v>
      </c>
      <c r="NNJ22" s="35">
        <v>0</v>
      </c>
      <c r="NNK22" s="35">
        <v>0</v>
      </c>
      <c r="NNL22" s="35">
        <v>0</v>
      </c>
      <c r="NNM22" s="35">
        <v>0</v>
      </c>
      <c r="NNN22" s="35">
        <v>0</v>
      </c>
      <c r="NNO22" s="35">
        <v>0</v>
      </c>
      <c r="NNP22" s="35">
        <v>0</v>
      </c>
      <c r="NNQ22" s="35">
        <v>0</v>
      </c>
      <c r="NNR22" s="35">
        <v>0</v>
      </c>
      <c r="NNS22" s="35">
        <v>0</v>
      </c>
      <c r="NNT22" s="35">
        <v>0</v>
      </c>
      <c r="NNU22" s="35">
        <v>0</v>
      </c>
      <c r="NNV22" s="35">
        <v>0</v>
      </c>
      <c r="NNW22" s="35">
        <v>0</v>
      </c>
      <c r="NNX22" s="35">
        <v>0</v>
      </c>
      <c r="NNY22" s="35">
        <v>0</v>
      </c>
      <c r="NNZ22" s="35">
        <v>0</v>
      </c>
      <c r="NOA22" s="35">
        <v>0</v>
      </c>
      <c r="NOB22" s="35">
        <v>0</v>
      </c>
      <c r="NOC22" s="35">
        <v>0</v>
      </c>
      <c r="NOD22" s="35">
        <v>0</v>
      </c>
      <c r="NOE22" s="35">
        <v>0</v>
      </c>
      <c r="NOF22" s="35">
        <v>0</v>
      </c>
      <c r="NOG22" s="35">
        <v>0</v>
      </c>
      <c r="NOH22" s="35">
        <v>0</v>
      </c>
      <c r="NOI22" s="35">
        <v>0</v>
      </c>
      <c r="NOJ22" s="35">
        <v>0</v>
      </c>
      <c r="NOK22" s="35">
        <v>0</v>
      </c>
      <c r="NOL22" s="35">
        <v>0</v>
      </c>
      <c r="NOM22" s="35">
        <v>0</v>
      </c>
      <c r="NON22" s="35">
        <v>0</v>
      </c>
      <c r="NOO22" s="35">
        <v>0</v>
      </c>
      <c r="NOP22" s="35">
        <v>0</v>
      </c>
      <c r="NOQ22" s="35">
        <v>0</v>
      </c>
      <c r="NOR22" s="35">
        <v>0</v>
      </c>
      <c r="NOS22" s="35">
        <v>0</v>
      </c>
      <c r="NOT22" s="35">
        <v>0</v>
      </c>
      <c r="NOU22" s="35">
        <v>0</v>
      </c>
      <c r="NOV22" s="35">
        <v>0</v>
      </c>
      <c r="NOW22" s="35">
        <v>0</v>
      </c>
      <c r="NOX22" s="35">
        <v>0</v>
      </c>
      <c r="NOY22" s="35">
        <v>0</v>
      </c>
      <c r="NOZ22" s="35">
        <v>0</v>
      </c>
      <c r="NPA22" s="35">
        <v>0</v>
      </c>
      <c r="NPB22" s="35">
        <v>0</v>
      </c>
      <c r="NPC22" s="35">
        <v>0</v>
      </c>
      <c r="NPD22" s="35">
        <v>0</v>
      </c>
      <c r="NPE22" s="35">
        <v>0</v>
      </c>
      <c r="NPF22" s="35">
        <v>0</v>
      </c>
      <c r="NPG22" s="35">
        <v>0</v>
      </c>
      <c r="NPH22" s="35">
        <v>0</v>
      </c>
      <c r="NPI22" s="35">
        <v>0</v>
      </c>
      <c r="NPJ22" s="35">
        <v>0</v>
      </c>
      <c r="NPK22" s="35">
        <v>0</v>
      </c>
      <c r="NPL22" s="35">
        <v>0</v>
      </c>
      <c r="NPM22" s="35">
        <v>0</v>
      </c>
      <c r="NPN22" s="35">
        <v>0</v>
      </c>
      <c r="NPO22" s="35">
        <v>0</v>
      </c>
      <c r="NPP22" s="35">
        <v>0</v>
      </c>
      <c r="NPQ22" s="35">
        <v>0</v>
      </c>
      <c r="NPR22" s="35">
        <v>0</v>
      </c>
      <c r="NPS22" s="35">
        <v>0</v>
      </c>
      <c r="NPT22" s="35">
        <v>0</v>
      </c>
      <c r="NPU22" s="35">
        <v>0</v>
      </c>
      <c r="NPV22" s="35">
        <v>0</v>
      </c>
      <c r="NPW22" s="35">
        <v>0</v>
      </c>
      <c r="NPX22" s="35">
        <v>0</v>
      </c>
      <c r="NPY22" s="35">
        <v>0</v>
      </c>
      <c r="NPZ22" s="35">
        <v>0</v>
      </c>
      <c r="NQA22" s="35">
        <v>0</v>
      </c>
      <c r="NQB22" s="35">
        <v>0</v>
      </c>
      <c r="NQC22" s="35">
        <v>0</v>
      </c>
      <c r="NQD22" s="35">
        <v>0</v>
      </c>
      <c r="NQE22" s="35">
        <v>0</v>
      </c>
      <c r="NQF22" s="35">
        <v>0</v>
      </c>
      <c r="NQG22" s="35">
        <v>0</v>
      </c>
      <c r="NQH22" s="35">
        <v>0</v>
      </c>
      <c r="NQI22" s="35">
        <v>0</v>
      </c>
      <c r="NQJ22" s="35">
        <v>0</v>
      </c>
      <c r="NQK22" s="35">
        <v>0</v>
      </c>
      <c r="NQL22" s="35">
        <v>0</v>
      </c>
      <c r="NQM22" s="35">
        <v>0</v>
      </c>
      <c r="NQN22" s="35">
        <v>0</v>
      </c>
      <c r="NQO22" s="35">
        <v>0</v>
      </c>
      <c r="NQP22" s="35">
        <v>0</v>
      </c>
      <c r="NQQ22" s="35">
        <v>0</v>
      </c>
      <c r="NQR22" s="35">
        <v>0</v>
      </c>
      <c r="NQS22" s="35">
        <v>0</v>
      </c>
      <c r="NQT22" s="35">
        <v>0</v>
      </c>
      <c r="NQU22" s="35">
        <v>0</v>
      </c>
      <c r="NQV22" s="35">
        <v>0</v>
      </c>
      <c r="NQW22" s="35">
        <v>0</v>
      </c>
      <c r="NQX22" s="35">
        <v>0</v>
      </c>
      <c r="NQY22" s="35">
        <v>0</v>
      </c>
      <c r="NQZ22" s="35">
        <v>0</v>
      </c>
      <c r="NRA22" s="35">
        <v>0</v>
      </c>
      <c r="NRB22" s="35">
        <v>0</v>
      </c>
      <c r="NRC22" s="35">
        <v>0</v>
      </c>
      <c r="NRD22" s="35">
        <v>0</v>
      </c>
      <c r="NRE22" s="35">
        <v>0</v>
      </c>
      <c r="NRF22" s="35">
        <v>0</v>
      </c>
      <c r="NRG22" s="35">
        <v>0</v>
      </c>
      <c r="NRH22" s="35">
        <v>0</v>
      </c>
      <c r="NRI22" s="35">
        <v>0</v>
      </c>
      <c r="NRJ22" s="35">
        <v>0</v>
      </c>
      <c r="NRK22" s="35">
        <v>0</v>
      </c>
      <c r="NRL22" s="35">
        <v>0</v>
      </c>
      <c r="NRM22" s="35">
        <v>0</v>
      </c>
      <c r="NRN22" s="35">
        <v>0</v>
      </c>
      <c r="NRO22" s="35">
        <v>0</v>
      </c>
      <c r="NRP22" s="35">
        <v>0</v>
      </c>
      <c r="NRQ22" s="35">
        <v>0</v>
      </c>
      <c r="NRR22" s="35">
        <v>0</v>
      </c>
      <c r="NRS22" s="35">
        <v>0</v>
      </c>
      <c r="NRT22" s="35">
        <v>0</v>
      </c>
      <c r="NRU22" s="35">
        <v>0</v>
      </c>
      <c r="NRV22" s="35">
        <v>0</v>
      </c>
      <c r="NRW22" s="35">
        <v>0</v>
      </c>
      <c r="NRX22" s="35">
        <v>0</v>
      </c>
      <c r="NRY22" s="35">
        <v>0</v>
      </c>
      <c r="NRZ22" s="35">
        <v>0</v>
      </c>
      <c r="NSA22" s="35">
        <v>0</v>
      </c>
      <c r="NSB22" s="35">
        <v>0</v>
      </c>
      <c r="NSC22" s="35">
        <v>0</v>
      </c>
      <c r="NSD22" s="35">
        <v>0</v>
      </c>
      <c r="NSE22" s="35">
        <v>0</v>
      </c>
      <c r="NSF22" s="35">
        <v>0</v>
      </c>
      <c r="NSG22" s="35">
        <v>0</v>
      </c>
      <c r="NSH22" s="35">
        <v>0</v>
      </c>
      <c r="NSI22" s="35">
        <v>0</v>
      </c>
      <c r="NSJ22" s="35">
        <v>0</v>
      </c>
      <c r="NSK22" s="35">
        <v>0</v>
      </c>
      <c r="NSL22" s="35">
        <v>0</v>
      </c>
      <c r="NSM22" s="35">
        <v>0</v>
      </c>
      <c r="NSN22" s="35">
        <v>0</v>
      </c>
      <c r="NSO22" s="35">
        <v>0</v>
      </c>
      <c r="NSP22" s="35">
        <v>0</v>
      </c>
      <c r="NSQ22" s="35">
        <v>0</v>
      </c>
      <c r="NSR22" s="35">
        <v>0</v>
      </c>
      <c r="NSS22" s="35">
        <v>0</v>
      </c>
      <c r="NST22" s="35">
        <v>0</v>
      </c>
      <c r="NSU22" s="35">
        <v>0</v>
      </c>
      <c r="NSV22" s="35">
        <v>0</v>
      </c>
      <c r="NSW22" s="35">
        <v>0</v>
      </c>
      <c r="NSX22" s="35">
        <v>0</v>
      </c>
      <c r="NSY22" s="35">
        <v>0</v>
      </c>
      <c r="NSZ22" s="35">
        <v>0</v>
      </c>
      <c r="NTA22" s="35">
        <v>0</v>
      </c>
      <c r="NTB22" s="35">
        <v>0</v>
      </c>
      <c r="NTC22" s="35">
        <v>0</v>
      </c>
      <c r="NTD22" s="35">
        <v>0</v>
      </c>
      <c r="NTE22" s="35">
        <v>0</v>
      </c>
      <c r="NTF22" s="35">
        <v>0</v>
      </c>
      <c r="NTG22" s="35">
        <v>0</v>
      </c>
      <c r="NTH22" s="35">
        <v>0</v>
      </c>
      <c r="NTI22" s="35">
        <v>0</v>
      </c>
      <c r="NTJ22" s="35">
        <v>0</v>
      </c>
      <c r="NTK22" s="35">
        <v>0</v>
      </c>
      <c r="NTL22" s="35">
        <v>0</v>
      </c>
      <c r="NTM22" s="35">
        <v>0</v>
      </c>
      <c r="NTN22" s="35">
        <v>0</v>
      </c>
      <c r="NTO22" s="35">
        <v>0</v>
      </c>
      <c r="NTP22" s="35">
        <v>0</v>
      </c>
      <c r="NTQ22" s="35">
        <v>0</v>
      </c>
      <c r="NTR22" s="35">
        <v>0</v>
      </c>
      <c r="NTS22" s="35">
        <v>0</v>
      </c>
      <c r="NTT22" s="35">
        <v>0</v>
      </c>
      <c r="NTU22" s="35">
        <v>0</v>
      </c>
      <c r="NTV22" s="35">
        <v>0</v>
      </c>
      <c r="NTW22" s="35">
        <v>0</v>
      </c>
      <c r="NTX22" s="35">
        <v>0</v>
      </c>
      <c r="NTY22" s="35">
        <v>0</v>
      </c>
      <c r="NTZ22" s="35">
        <v>0</v>
      </c>
      <c r="NUA22" s="35">
        <v>0</v>
      </c>
      <c r="NUB22" s="35">
        <v>0</v>
      </c>
      <c r="NUC22" s="35">
        <v>0</v>
      </c>
      <c r="NUD22" s="35">
        <v>0</v>
      </c>
      <c r="NUE22" s="35">
        <v>0</v>
      </c>
      <c r="NUF22" s="35">
        <v>0</v>
      </c>
      <c r="NUG22" s="35">
        <v>0</v>
      </c>
      <c r="NUH22" s="35">
        <v>0</v>
      </c>
      <c r="NUI22" s="35">
        <v>0</v>
      </c>
      <c r="NUJ22" s="35">
        <v>0</v>
      </c>
      <c r="NUK22" s="35">
        <v>0</v>
      </c>
      <c r="NUL22" s="35">
        <v>0</v>
      </c>
      <c r="NUM22" s="35">
        <v>0</v>
      </c>
      <c r="NUN22" s="35">
        <v>0</v>
      </c>
      <c r="NUO22" s="35">
        <v>0</v>
      </c>
      <c r="NUP22" s="35">
        <v>0</v>
      </c>
      <c r="NUQ22" s="35">
        <v>0</v>
      </c>
      <c r="NUR22" s="35">
        <v>0</v>
      </c>
      <c r="NUS22" s="35">
        <v>0</v>
      </c>
      <c r="NUT22" s="35">
        <v>0</v>
      </c>
      <c r="NUU22" s="35">
        <v>0</v>
      </c>
      <c r="NUV22" s="35">
        <v>0</v>
      </c>
      <c r="NUW22" s="35">
        <v>0</v>
      </c>
      <c r="NUX22" s="35">
        <v>0</v>
      </c>
      <c r="NUY22" s="35">
        <v>0</v>
      </c>
      <c r="NUZ22" s="35">
        <v>0</v>
      </c>
      <c r="NVA22" s="35">
        <v>0</v>
      </c>
      <c r="NVB22" s="35">
        <v>0</v>
      </c>
      <c r="NVC22" s="35">
        <v>0</v>
      </c>
      <c r="NVD22" s="35">
        <v>0</v>
      </c>
      <c r="NVE22" s="35">
        <v>0</v>
      </c>
      <c r="NVF22" s="35">
        <v>0</v>
      </c>
      <c r="NVG22" s="35">
        <v>0</v>
      </c>
      <c r="NVH22" s="35">
        <v>0</v>
      </c>
      <c r="NVI22" s="35">
        <v>0</v>
      </c>
      <c r="NVJ22" s="35">
        <v>0</v>
      </c>
      <c r="NVK22" s="35">
        <v>0</v>
      </c>
      <c r="NVL22" s="35">
        <v>0</v>
      </c>
      <c r="NVM22" s="35">
        <v>0</v>
      </c>
      <c r="NVN22" s="35">
        <v>0</v>
      </c>
      <c r="NVO22" s="35">
        <v>0</v>
      </c>
      <c r="NVP22" s="35">
        <v>0</v>
      </c>
      <c r="NVQ22" s="35">
        <v>0</v>
      </c>
      <c r="NVR22" s="35">
        <v>0</v>
      </c>
      <c r="NVS22" s="35">
        <v>0</v>
      </c>
      <c r="NVT22" s="35">
        <v>0</v>
      </c>
      <c r="NVU22" s="35">
        <v>0</v>
      </c>
      <c r="NVV22" s="35">
        <v>0</v>
      </c>
      <c r="NVW22" s="35">
        <v>0</v>
      </c>
      <c r="NVX22" s="35">
        <v>0</v>
      </c>
      <c r="NVY22" s="35">
        <v>0</v>
      </c>
      <c r="NVZ22" s="35">
        <v>0</v>
      </c>
      <c r="NWA22" s="35">
        <v>0</v>
      </c>
      <c r="NWB22" s="35">
        <v>0</v>
      </c>
      <c r="NWC22" s="35">
        <v>0</v>
      </c>
      <c r="NWD22" s="35">
        <v>0</v>
      </c>
      <c r="NWE22" s="35">
        <v>0</v>
      </c>
      <c r="NWF22" s="35">
        <v>0</v>
      </c>
      <c r="NWG22" s="35">
        <v>0</v>
      </c>
      <c r="NWH22" s="35">
        <v>0</v>
      </c>
      <c r="NWI22" s="35">
        <v>0</v>
      </c>
      <c r="NWJ22" s="35">
        <v>0</v>
      </c>
      <c r="NWK22" s="35">
        <v>0</v>
      </c>
      <c r="NWL22" s="35">
        <v>0</v>
      </c>
      <c r="NWM22" s="35">
        <v>0</v>
      </c>
      <c r="NWN22" s="35">
        <v>0</v>
      </c>
      <c r="NWO22" s="35">
        <v>0</v>
      </c>
      <c r="NWP22" s="35">
        <v>0</v>
      </c>
      <c r="NWQ22" s="35">
        <v>0</v>
      </c>
      <c r="NWR22" s="35">
        <v>0</v>
      </c>
      <c r="NWS22" s="35">
        <v>0</v>
      </c>
      <c r="NWT22" s="35">
        <v>0</v>
      </c>
      <c r="NWU22" s="35">
        <v>0</v>
      </c>
      <c r="NWV22" s="35">
        <v>0</v>
      </c>
      <c r="NWW22" s="35">
        <v>0</v>
      </c>
      <c r="NWX22" s="35">
        <v>0</v>
      </c>
      <c r="NWY22" s="35">
        <v>0</v>
      </c>
      <c r="NWZ22" s="35">
        <v>0</v>
      </c>
      <c r="NXA22" s="35">
        <v>0</v>
      </c>
      <c r="NXB22" s="35">
        <v>0</v>
      </c>
      <c r="NXC22" s="35">
        <v>0</v>
      </c>
      <c r="NXD22" s="35">
        <v>0</v>
      </c>
      <c r="NXE22" s="35">
        <v>0</v>
      </c>
      <c r="NXF22" s="35">
        <v>0</v>
      </c>
      <c r="NXG22" s="35">
        <v>0</v>
      </c>
      <c r="NXH22" s="35">
        <v>0</v>
      </c>
      <c r="NXI22" s="35">
        <v>0</v>
      </c>
      <c r="NXJ22" s="35">
        <v>0</v>
      </c>
      <c r="NXK22" s="35">
        <v>0</v>
      </c>
      <c r="NXL22" s="35">
        <v>0</v>
      </c>
      <c r="NXM22" s="35">
        <v>0</v>
      </c>
      <c r="NXN22" s="35">
        <v>0</v>
      </c>
      <c r="NXO22" s="35">
        <v>0</v>
      </c>
      <c r="NXP22" s="35">
        <v>0</v>
      </c>
      <c r="NXQ22" s="35">
        <v>0</v>
      </c>
      <c r="NXR22" s="35">
        <v>0</v>
      </c>
      <c r="NXS22" s="35">
        <v>0</v>
      </c>
      <c r="NXT22" s="35">
        <v>0</v>
      </c>
      <c r="NXU22" s="35">
        <v>0</v>
      </c>
      <c r="NXV22" s="35">
        <v>0</v>
      </c>
      <c r="NXW22" s="35">
        <v>0</v>
      </c>
      <c r="NXX22" s="35">
        <v>0</v>
      </c>
      <c r="NXY22" s="35">
        <v>0</v>
      </c>
      <c r="NXZ22" s="35">
        <v>0</v>
      </c>
      <c r="NYA22" s="35">
        <v>0</v>
      </c>
      <c r="NYB22" s="35">
        <v>0</v>
      </c>
      <c r="NYC22" s="35">
        <v>0</v>
      </c>
      <c r="NYD22" s="35">
        <v>0</v>
      </c>
      <c r="NYE22" s="35">
        <v>0</v>
      </c>
      <c r="NYF22" s="35">
        <v>0</v>
      </c>
      <c r="NYG22" s="35">
        <v>0</v>
      </c>
      <c r="NYH22" s="35">
        <v>0</v>
      </c>
      <c r="NYI22" s="35">
        <v>0</v>
      </c>
      <c r="NYJ22" s="35">
        <v>0</v>
      </c>
      <c r="NYK22" s="35">
        <v>0</v>
      </c>
      <c r="NYL22" s="35">
        <v>0</v>
      </c>
      <c r="NYM22" s="35">
        <v>0</v>
      </c>
      <c r="NYN22" s="35">
        <v>0</v>
      </c>
      <c r="NYO22" s="35">
        <v>0</v>
      </c>
      <c r="NYP22" s="35">
        <v>0</v>
      </c>
      <c r="NYQ22" s="35">
        <v>0</v>
      </c>
      <c r="NYR22" s="35">
        <v>0</v>
      </c>
      <c r="NYS22" s="35">
        <v>0</v>
      </c>
      <c r="NYT22" s="35">
        <v>0</v>
      </c>
      <c r="NYU22" s="35">
        <v>0</v>
      </c>
      <c r="NYV22" s="35">
        <v>0</v>
      </c>
      <c r="NYW22" s="35">
        <v>0</v>
      </c>
      <c r="NYX22" s="35">
        <v>0</v>
      </c>
      <c r="NYY22" s="35">
        <v>0</v>
      </c>
      <c r="NYZ22" s="35">
        <v>0</v>
      </c>
      <c r="NZA22" s="35">
        <v>0</v>
      </c>
      <c r="NZB22" s="35">
        <v>0</v>
      </c>
      <c r="NZC22" s="35">
        <v>0</v>
      </c>
      <c r="NZD22" s="35">
        <v>0</v>
      </c>
      <c r="NZE22" s="35">
        <v>0</v>
      </c>
      <c r="NZF22" s="35">
        <v>0</v>
      </c>
      <c r="NZG22" s="35">
        <v>0</v>
      </c>
      <c r="NZH22" s="35">
        <v>0</v>
      </c>
      <c r="NZI22" s="35">
        <v>0</v>
      </c>
      <c r="NZJ22" s="35">
        <v>0</v>
      </c>
      <c r="NZK22" s="35">
        <v>0</v>
      </c>
      <c r="NZL22" s="35">
        <v>0</v>
      </c>
      <c r="NZM22" s="35">
        <v>0</v>
      </c>
      <c r="NZN22" s="35">
        <v>0</v>
      </c>
      <c r="NZO22" s="35">
        <v>0</v>
      </c>
      <c r="NZP22" s="35">
        <v>0</v>
      </c>
      <c r="NZQ22" s="35">
        <v>0</v>
      </c>
      <c r="NZR22" s="35">
        <v>0</v>
      </c>
      <c r="NZS22" s="35">
        <v>0</v>
      </c>
      <c r="NZT22" s="35">
        <v>0</v>
      </c>
      <c r="NZU22" s="35">
        <v>0</v>
      </c>
      <c r="NZV22" s="35">
        <v>0</v>
      </c>
      <c r="NZW22" s="35">
        <v>0</v>
      </c>
      <c r="NZX22" s="35">
        <v>0</v>
      </c>
      <c r="NZY22" s="35">
        <v>0</v>
      </c>
      <c r="NZZ22" s="35">
        <v>0</v>
      </c>
      <c r="OAA22" s="35">
        <v>0</v>
      </c>
      <c r="OAB22" s="35">
        <v>0</v>
      </c>
      <c r="OAC22" s="35">
        <v>0</v>
      </c>
      <c r="OAD22" s="35">
        <v>0</v>
      </c>
      <c r="OAE22" s="35">
        <v>0</v>
      </c>
      <c r="OAF22" s="35">
        <v>0</v>
      </c>
      <c r="OAG22" s="35">
        <v>0</v>
      </c>
      <c r="OAH22" s="35">
        <v>0</v>
      </c>
      <c r="OAI22" s="35">
        <v>0</v>
      </c>
      <c r="OAJ22" s="35">
        <v>0</v>
      </c>
      <c r="OAK22" s="35">
        <v>0</v>
      </c>
      <c r="OAL22" s="35">
        <v>0</v>
      </c>
      <c r="OAM22" s="35">
        <v>0</v>
      </c>
      <c r="OAN22" s="35">
        <v>0</v>
      </c>
      <c r="OAO22" s="35">
        <v>0</v>
      </c>
      <c r="OAP22" s="35">
        <v>0</v>
      </c>
      <c r="OAQ22" s="35">
        <v>0</v>
      </c>
      <c r="OAR22" s="35">
        <v>0</v>
      </c>
      <c r="OAS22" s="35">
        <v>0</v>
      </c>
      <c r="OAT22" s="35">
        <v>0</v>
      </c>
      <c r="OAU22" s="35">
        <v>0</v>
      </c>
      <c r="OAV22" s="35">
        <v>0</v>
      </c>
      <c r="OAW22" s="35">
        <v>0</v>
      </c>
      <c r="OAX22" s="35">
        <v>0</v>
      </c>
      <c r="OAY22" s="35">
        <v>0</v>
      </c>
      <c r="OAZ22" s="35">
        <v>0</v>
      </c>
      <c r="OBA22" s="35">
        <v>0</v>
      </c>
      <c r="OBB22" s="35">
        <v>0</v>
      </c>
      <c r="OBC22" s="35">
        <v>0</v>
      </c>
      <c r="OBD22" s="35">
        <v>0</v>
      </c>
      <c r="OBE22" s="35">
        <v>0</v>
      </c>
      <c r="OBF22" s="35">
        <v>0</v>
      </c>
      <c r="OBG22" s="35">
        <v>0</v>
      </c>
      <c r="OBH22" s="35">
        <v>0</v>
      </c>
      <c r="OBI22" s="35">
        <v>0</v>
      </c>
      <c r="OBJ22" s="35">
        <v>0</v>
      </c>
      <c r="OBK22" s="35">
        <v>0</v>
      </c>
      <c r="OBL22" s="35">
        <v>0</v>
      </c>
      <c r="OBM22" s="35">
        <v>0</v>
      </c>
      <c r="OBN22" s="35">
        <v>0</v>
      </c>
      <c r="OBO22" s="35">
        <v>0</v>
      </c>
      <c r="OBP22" s="35">
        <v>0</v>
      </c>
      <c r="OBQ22" s="35">
        <v>0</v>
      </c>
      <c r="OBR22" s="35">
        <v>0</v>
      </c>
      <c r="OBS22" s="35">
        <v>0</v>
      </c>
      <c r="OBT22" s="35">
        <v>0</v>
      </c>
      <c r="OBU22" s="35">
        <v>0</v>
      </c>
      <c r="OBV22" s="35">
        <v>0</v>
      </c>
      <c r="OBW22" s="35">
        <v>0</v>
      </c>
      <c r="OBX22" s="35">
        <v>0</v>
      </c>
      <c r="OBY22" s="35">
        <v>0</v>
      </c>
      <c r="OBZ22" s="35">
        <v>0</v>
      </c>
      <c r="OCA22" s="35">
        <v>0</v>
      </c>
      <c r="OCB22" s="35">
        <v>0</v>
      </c>
      <c r="OCC22" s="35">
        <v>0</v>
      </c>
      <c r="OCD22" s="35">
        <v>0</v>
      </c>
      <c r="OCE22" s="35">
        <v>0</v>
      </c>
      <c r="OCF22" s="35">
        <v>0</v>
      </c>
      <c r="OCG22" s="35">
        <v>0</v>
      </c>
      <c r="OCH22" s="35">
        <v>0</v>
      </c>
      <c r="OCI22" s="35">
        <v>0</v>
      </c>
      <c r="OCJ22" s="35">
        <v>0</v>
      </c>
      <c r="OCK22" s="35">
        <v>0</v>
      </c>
      <c r="OCL22" s="35">
        <v>0</v>
      </c>
      <c r="OCM22" s="35">
        <v>0</v>
      </c>
      <c r="OCN22" s="35">
        <v>0</v>
      </c>
      <c r="OCO22" s="35">
        <v>0</v>
      </c>
      <c r="OCP22" s="35">
        <v>0</v>
      </c>
      <c r="OCQ22" s="35">
        <v>0</v>
      </c>
      <c r="OCR22" s="35">
        <v>0</v>
      </c>
      <c r="OCS22" s="35">
        <v>0</v>
      </c>
      <c r="OCT22" s="35">
        <v>0</v>
      </c>
      <c r="OCU22" s="35">
        <v>0</v>
      </c>
      <c r="OCV22" s="35">
        <v>0</v>
      </c>
      <c r="OCW22" s="35">
        <v>0</v>
      </c>
      <c r="OCX22" s="35">
        <v>0</v>
      </c>
      <c r="OCY22" s="35">
        <v>0</v>
      </c>
      <c r="OCZ22" s="35">
        <v>0</v>
      </c>
      <c r="ODA22" s="35">
        <v>0</v>
      </c>
      <c r="ODB22" s="35">
        <v>0</v>
      </c>
      <c r="ODC22" s="35">
        <v>0</v>
      </c>
      <c r="ODD22" s="35">
        <v>0</v>
      </c>
      <c r="ODE22" s="35">
        <v>0</v>
      </c>
      <c r="ODF22" s="35">
        <v>0</v>
      </c>
      <c r="ODG22" s="35">
        <v>0</v>
      </c>
      <c r="ODH22" s="35">
        <v>0</v>
      </c>
      <c r="ODI22" s="35">
        <v>0</v>
      </c>
      <c r="ODJ22" s="35">
        <v>0</v>
      </c>
      <c r="ODK22" s="35">
        <v>0</v>
      </c>
      <c r="ODL22" s="35">
        <v>0</v>
      </c>
      <c r="ODM22" s="35">
        <v>0</v>
      </c>
      <c r="ODN22" s="35">
        <v>0</v>
      </c>
      <c r="ODO22" s="35">
        <v>0</v>
      </c>
      <c r="ODP22" s="35">
        <v>0</v>
      </c>
      <c r="ODQ22" s="35">
        <v>0</v>
      </c>
      <c r="ODR22" s="35">
        <v>0</v>
      </c>
      <c r="ODS22" s="35">
        <v>0</v>
      </c>
      <c r="ODT22" s="35">
        <v>0</v>
      </c>
      <c r="ODU22" s="35">
        <v>0</v>
      </c>
      <c r="ODV22" s="35">
        <v>0</v>
      </c>
      <c r="ODW22" s="35">
        <v>0</v>
      </c>
      <c r="ODX22" s="35">
        <v>0</v>
      </c>
      <c r="ODY22" s="35">
        <v>0</v>
      </c>
      <c r="ODZ22" s="35">
        <v>0</v>
      </c>
      <c r="OEA22" s="35">
        <v>0</v>
      </c>
      <c r="OEB22" s="35">
        <v>0</v>
      </c>
      <c r="OEC22" s="35">
        <v>0</v>
      </c>
      <c r="OED22" s="35">
        <v>0</v>
      </c>
      <c r="OEE22" s="35">
        <v>0</v>
      </c>
      <c r="OEF22" s="35">
        <v>0</v>
      </c>
      <c r="OEG22" s="35">
        <v>0</v>
      </c>
      <c r="OEH22" s="35">
        <v>0</v>
      </c>
      <c r="OEI22" s="35">
        <v>0</v>
      </c>
      <c r="OEJ22" s="35">
        <v>0</v>
      </c>
      <c r="OEK22" s="35">
        <v>0</v>
      </c>
      <c r="OEL22" s="35">
        <v>0</v>
      </c>
      <c r="OEM22" s="35">
        <v>0</v>
      </c>
      <c r="OEN22" s="35">
        <v>0</v>
      </c>
      <c r="OEO22" s="35">
        <v>0</v>
      </c>
      <c r="OEP22" s="35">
        <v>0</v>
      </c>
      <c r="OEQ22" s="35">
        <v>0</v>
      </c>
      <c r="OER22" s="35">
        <v>0</v>
      </c>
      <c r="OES22" s="35">
        <v>0</v>
      </c>
      <c r="OET22" s="35">
        <v>0</v>
      </c>
      <c r="OEU22" s="35">
        <v>0</v>
      </c>
      <c r="OEV22" s="35">
        <v>0</v>
      </c>
      <c r="OEW22" s="35">
        <v>0</v>
      </c>
      <c r="OEX22" s="35">
        <v>0</v>
      </c>
      <c r="OEY22" s="35">
        <v>0</v>
      </c>
      <c r="OEZ22" s="35">
        <v>0</v>
      </c>
      <c r="OFA22" s="35">
        <v>0</v>
      </c>
      <c r="OFB22" s="35">
        <v>0</v>
      </c>
      <c r="OFC22" s="35">
        <v>0</v>
      </c>
      <c r="OFD22" s="35">
        <v>0</v>
      </c>
      <c r="OFE22" s="35">
        <v>0</v>
      </c>
      <c r="OFF22" s="35">
        <v>0</v>
      </c>
      <c r="OFG22" s="35">
        <v>0</v>
      </c>
      <c r="OFH22" s="35">
        <v>0</v>
      </c>
      <c r="OFI22" s="35">
        <v>0</v>
      </c>
      <c r="OFJ22" s="35">
        <v>0</v>
      </c>
      <c r="OFK22" s="35">
        <v>0</v>
      </c>
      <c r="OFL22" s="35">
        <v>0</v>
      </c>
      <c r="OFM22" s="35">
        <v>0</v>
      </c>
      <c r="OFN22" s="35">
        <v>0</v>
      </c>
      <c r="OFO22" s="35">
        <v>0</v>
      </c>
      <c r="OFP22" s="35">
        <v>0</v>
      </c>
      <c r="OFQ22" s="35">
        <v>0</v>
      </c>
      <c r="OFR22" s="35">
        <v>0</v>
      </c>
      <c r="OFS22" s="35">
        <v>0</v>
      </c>
      <c r="OFT22" s="35">
        <v>0</v>
      </c>
      <c r="OFU22" s="35">
        <v>0</v>
      </c>
      <c r="OFV22" s="35">
        <v>0</v>
      </c>
      <c r="OFW22" s="35">
        <v>0</v>
      </c>
      <c r="OFX22" s="35">
        <v>0</v>
      </c>
      <c r="OFY22" s="35">
        <v>0</v>
      </c>
      <c r="OFZ22" s="35">
        <v>0</v>
      </c>
      <c r="OGA22" s="35">
        <v>0</v>
      </c>
      <c r="OGB22" s="35">
        <v>0</v>
      </c>
      <c r="OGC22" s="35">
        <v>0</v>
      </c>
      <c r="OGD22" s="35">
        <v>0</v>
      </c>
      <c r="OGE22" s="35">
        <v>0</v>
      </c>
      <c r="OGF22" s="35">
        <v>0</v>
      </c>
      <c r="OGG22" s="35">
        <v>0</v>
      </c>
      <c r="OGH22" s="35">
        <v>0</v>
      </c>
      <c r="OGI22" s="35">
        <v>0</v>
      </c>
      <c r="OGJ22" s="35">
        <v>0</v>
      </c>
      <c r="OGK22" s="35">
        <v>0</v>
      </c>
      <c r="OGL22" s="35">
        <v>0</v>
      </c>
      <c r="OGM22" s="35">
        <v>0</v>
      </c>
      <c r="OGN22" s="35">
        <v>0</v>
      </c>
      <c r="OGO22" s="35">
        <v>0</v>
      </c>
      <c r="OGP22" s="35">
        <v>0</v>
      </c>
      <c r="OGQ22" s="35">
        <v>0</v>
      </c>
      <c r="OGR22" s="35">
        <v>0</v>
      </c>
      <c r="OGS22" s="35">
        <v>0</v>
      </c>
      <c r="OGT22" s="35">
        <v>0</v>
      </c>
      <c r="OGU22" s="35">
        <v>0</v>
      </c>
      <c r="OGV22" s="35">
        <v>0</v>
      </c>
      <c r="OGW22" s="35">
        <v>0</v>
      </c>
      <c r="OGX22" s="35">
        <v>0</v>
      </c>
      <c r="OGY22" s="35">
        <v>0</v>
      </c>
      <c r="OGZ22" s="35">
        <v>0</v>
      </c>
      <c r="OHA22" s="35">
        <v>0</v>
      </c>
      <c r="OHB22" s="35">
        <v>0</v>
      </c>
      <c r="OHC22" s="35">
        <v>0</v>
      </c>
      <c r="OHD22" s="35">
        <v>0</v>
      </c>
      <c r="OHE22" s="35">
        <v>0</v>
      </c>
      <c r="OHF22" s="35">
        <v>0</v>
      </c>
      <c r="OHG22" s="35">
        <v>0</v>
      </c>
      <c r="OHH22" s="35">
        <v>0</v>
      </c>
      <c r="OHI22" s="35">
        <v>0</v>
      </c>
      <c r="OHJ22" s="35">
        <v>0</v>
      </c>
      <c r="OHK22" s="35">
        <v>0</v>
      </c>
      <c r="OHL22" s="35">
        <v>0</v>
      </c>
      <c r="OHM22" s="35">
        <v>0</v>
      </c>
      <c r="OHN22" s="35">
        <v>0</v>
      </c>
      <c r="OHO22" s="35">
        <v>0</v>
      </c>
      <c r="OHP22" s="35">
        <v>0</v>
      </c>
      <c r="OHQ22" s="35">
        <v>0</v>
      </c>
      <c r="OHR22" s="35">
        <v>0</v>
      </c>
      <c r="OHS22" s="35">
        <v>0</v>
      </c>
      <c r="OHT22" s="35">
        <v>0</v>
      </c>
      <c r="OHU22" s="35">
        <v>0</v>
      </c>
      <c r="OHV22" s="35">
        <v>0</v>
      </c>
      <c r="OHW22" s="35">
        <v>0</v>
      </c>
      <c r="OHX22" s="35">
        <v>0</v>
      </c>
      <c r="OHY22" s="35">
        <v>0</v>
      </c>
      <c r="OHZ22" s="35">
        <v>0</v>
      </c>
      <c r="OIA22" s="35">
        <v>0</v>
      </c>
      <c r="OIB22" s="35">
        <v>0</v>
      </c>
      <c r="OIC22" s="35">
        <v>0</v>
      </c>
      <c r="OID22" s="35">
        <v>0</v>
      </c>
      <c r="OIE22" s="35">
        <v>0</v>
      </c>
      <c r="OIF22" s="35">
        <v>0</v>
      </c>
      <c r="OIG22" s="35">
        <v>0</v>
      </c>
      <c r="OIH22" s="35">
        <v>0</v>
      </c>
      <c r="OII22" s="35">
        <v>0</v>
      </c>
      <c r="OIJ22" s="35">
        <v>0</v>
      </c>
      <c r="OIK22" s="35">
        <v>0</v>
      </c>
      <c r="OIL22" s="35">
        <v>0</v>
      </c>
      <c r="OIM22" s="35">
        <v>0</v>
      </c>
      <c r="OIN22" s="35">
        <v>0</v>
      </c>
      <c r="OIO22" s="35">
        <v>0</v>
      </c>
      <c r="OIP22" s="35">
        <v>0</v>
      </c>
      <c r="OIQ22" s="35">
        <v>0</v>
      </c>
      <c r="OIR22" s="35">
        <v>0</v>
      </c>
      <c r="OIS22" s="35">
        <v>0</v>
      </c>
      <c r="OIT22" s="35">
        <v>0</v>
      </c>
      <c r="OIU22" s="35">
        <v>0</v>
      </c>
      <c r="OIV22" s="35">
        <v>0</v>
      </c>
      <c r="OIW22" s="35">
        <v>0</v>
      </c>
      <c r="OIX22" s="35">
        <v>0</v>
      </c>
      <c r="OIY22" s="35">
        <v>0</v>
      </c>
      <c r="OIZ22" s="35">
        <v>0</v>
      </c>
      <c r="OJA22" s="35">
        <v>0</v>
      </c>
      <c r="OJB22" s="35">
        <v>0</v>
      </c>
      <c r="OJC22" s="35">
        <v>0</v>
      </c>
      <c r="OJD22" s="35">
        <v>0</v>
      </c>
      <c r="OJE22" s="35">
        <v>0</v>
      </c>
      <c r="OJF22" s="35">
        <v>0</v>
      </c>
      <c r="OJG22" s="35">
        <v>0</v>
      </c>
      <c r="OJH22" s="35">
        <v>0</v>
      </c>
      <c r="OJI22" s="35">
        <v>0</v>
      </c>
      <c r="OJJ22" s="35">
        <v>0</v>
      </c>
      <c r="OJK22" s="35">
        <v>0</v>
      </c>
      <c r="OJL22" s="35">
        <v>0</v>
      </c>
      <c r="OJM22" s="35">
        <v>0</v>
      </c>
      <c r="OJN22" s="35">
        <v>0</v>
      </c>
      <c r="OJO22" s="35">
        <v>0</v>
      </c>
      <c r="OJP22" s="35">
        <v>0</v>
      </c>
      <c r="OJQ22" s="35">
        <v>0</v>
      </c>
      <c r="OJR22" s="35">
        <v>0</v>
      </c>
      <c r="OJS22" s="35">
        <v>0</v>
      </c>
      <c r="OJT22" s="35">
        <v>0</v>
      </c>
      <c r="OJU22" s="35">
        <v>0</v>
      </c>
      <c r="OJV22" s="35">
        <v>0</v>
      </c>
      <c r="OJW22" s="35">
        <v>0</v>
      </c>
      <c r="OJX22" s="35">
        <v>0</v>
      </c>
      <c r="OJY22" s="35">
        <v>0</v>
      </c>
      <c r="OJZ22" s="35">
        <v>0</v>
      </c>
      <c r="OKA22" s="35">
        <v>0</v>
      </c>
      <c r="OKB22" s="35">
        <v>0</v>
      </c>
      <c r="OKC22" s="35">
        <v>0</v>
      </c>
      <c r="OKD22" s="35">
        <v>0</v>
      </c>
      <c r="OKE22" s="35">
        <v>0</v>
      </c>
      <c r="OKF22" s="35">
        <v>0</v>
      </c>
      <c r="OKG22" s="35">
        <v>0</v>
      </c>
      <c r="OKH22" s="35">
        <v>0</v>
      </c>
      <c r="OKI22" s="35">
        <v>0</v>
      </c>
      <c r="OKJ22" s="35">
        <v>0</v>
      </c>
      <c r="OKK22" s="35">
        <v>0</v>
      </c>
      <c r="OKL22" s="35">
        <v>0</v>
      </c>
      <c r="OKM22" s="35">
        <v>0</v>
      </c>
      <c r="OKN22" s="35">
        <v>0</v>
      </c>
      <c r="OKO22" s="35">
        <v>0</v>
      </c>
      <c r="OKP22" s="35">
        <v>0</v>
      </c>
      <c r="OKQ22" s="35">
        <v>0</v>
      </c>
      <c r="OKR22" s="35">
        <v>0</v>
      </c>
      <c r="OKS22" s="35">
        <v>0</v>
      </c>
      <c r="OKT22" s="35">
        <v>0</v>
      </c>
      <c r="OKU22" s="35">
        <v>0</v>
      </c>
      <c r="OKV22" s="35">
        <v>0</v>
      </c>
      <c r="OKW22" s="35">
        <v>0</v>
      </c>
      <c r="OKX22" s="35">
        <v>0</v>
      </c>
      <c r="OKY22" s="35">
        <v>0</v>
      </c>
      <c r="OKZ22" s="35">
        <v>0</v>
      </c>
      <c r="OLA22" s="35">
        <v>0</v>
      </c>
      <c r="OLB22" s="35">
        <v>0</v>
      </c>
      <c r="OLC22" s="35">
        <v>0</v>
      </c>
      <c r="OLD22" s="35">
        <v>0</v>
      </c>
      <c r="OLE22" s="35">
        <v>0</v>
      </c>
      <c r="OLF22" s="35">
        <v>0</v>
      </c>
      <c r="OLG22" s="35">
        <v>0</v>
      </c>
      <c r="OLH22" s="35">
        <v>0</v>
      </c>
      <c r="OLI22" s="35">
        <v>0</v>
      </c>
      <c r="OLJ22" s="35">
        <v>0</v>
      </c>
      <c r="OLK22" s="35">
        <v>0</v>
      </c>
      <c r="OLL22" s="35">
        <v>0</v>
      </c>
      <c r="OLM22" s="35">
        <v>0</v>
      </c>
      <c r="OLN22" s="35">
        <v>0</v>
      </c>
      <c r="OLO22" s="35">
        <v>0</v>
      </c>
      <c r="OLP22" s="35">
        <v>0</v>
      </c>
      <c r="OLQ22" s="35">
        <v>0</v>
      </c>
      <c r="OLR22" s="35">
        <v>0</v>
      </c>
      <c r="OLS22" s="35">
        <v>0</v>
      </c>
      <c r="OLT22" s="35">
        <v>0</v>
      </c>
      <c r="OLU22" s="35">
        <v>0</v>
      </c>
      <c r="OLV22" s="35">
        <v>0</v>
      </c>
      <c r="OLW22" s="35">
        <v>0</v>
      </c>
      <c r="OLX22" s="35">
        <v>0</v>
      </c>
      <c r="OLY22" s="35">
        <v>0</v>
      </c>
      <c r="OLZ22" s="35">
        <v>0</v>
      </c>
      <c r="OMA22" s="35">
        <v>0</v>
      </c>
      <c r="OMB22" s="35">
        <v>0</v>
      </c>
      <c r="OMC22" s="35">
        <v>0</v>
      </c>
      <c r="OMD22" s="35">
        <v>0</v>
      </c>
      <c r="OME22" s="35">
        <v>0</v>
      </c>
      <c r="OMF22" s="35">
        <v>0</v>
      </c>
      <c r="OMG22" s="35">
        <v>0</v>
      </c>
      <c r="OMH22" s="35">
        <v>0</v>
      </c>
      <c r="OMI22" s="35">
        <v>0</v>
      </c>
      <c r="OMJ22" s="35">
        <v>0</v>
      </c>
      <c r="OMK22" s="35">
        <v>0</v>
      </c>
      <c r="OML22" s="35">
        <v>0</v>
      </c>
      <c r="OMM22" s="35">
        <v>0</v>
      </c>
      <c r="OMN22" s="35">
        <v>0</v>
      </c>
      <c r="OMO22" s="35">
        <v>0</v>
      </c>
      <c r="OMP22" s="35">
        <v>0</v>
      </c>
      <c r="OMQ22" s="35">
        <v>0</v>
      </c>
      <c r="OMR22" s="35">
        <v>0</v>
      </c>
      <c r="OMS22" s="35">
        <v>0</v>
      </c>
      <c r="OMT22" s="35">
        <v>0</v>
      </c>
      <c r="OMU22" s="35">
        <v>0</v>
      </c>
      <c r="OMV22" s="35">
        <v>0</v>
      </c>
      <c r="OMW22" s="35">
        <v>0</v>
      </c>
      <c r="OMX22" s="35">
        <v>0</v>
      </c>
      <c r="OMY22" s="35">
        <v>0</v>
      </c>
      <c r="OMZ22" s="35">
        <v>0</v>
      </c>
      <c r="ONA22" s="35">
        <v>0</v>
      </c>
      <c r="ONB22" s="35">
        <v>0</v>
      </c>
      <c r="ONC22" s="35">
        <v>0</v>
      </c>
      <c r="OND22" s="35">
        <v>0</v>
      </c>
      <c r="ONE22" s="35">
        <v>0</v>
      </c>
      <c r="ONF22" s="35">
        <v>0</v>
      </c>
      <c r="ONG22" s="35">
        <v>0</v>
      </c>
      <c r="ONH22" s="35">
        <v>0</v>
      </c>
      <c r="ONI22" s="35">
        <v>0</v>
      </c>
      <c r="ONJ22" s="35">
        <v>0</v>
      </c>
      <c r="ONK22" s="35">
        <v>0</v>
      </c>
      <c r="ONL22" s="35">
        <v>0</v>
      </c>
      <c r="ONM22" s="35">
        <v>0</v>
      </c>
      <c r="ONN22" s="35">
        <v>0</v>
      </c>
      <c r="ONO22" s="35">
        <v>0</v>
      </c>
      <c r="ONP22" s="35">
        <v>0</v>
      </c>
      <c r="ONQ22" s="35">
        <v>0</v>
      </c>
      <c r="ONR22" s="35">
        <v>0</v>
      </c>
      <c r="ONS22" s="35">
        <v>0</v>
      </c>
      <c r="ONT22" s="35">
        <v>0</v>
      </c>
      <c r="ONU22" s="35">
        <v>0</v>
      </c>
      <c r="ONV22" s="35">
        <v>0</v>
      </c>
      <c r="ONW22" s="35">
        <v>0</v>
      </c>
      <c r="ONX22" s="35">
        <v>0</v>
      </c>
      <c r="ONY22" s="35">
        <v>0</v>
      </c>
      <c r="ONZ22" s="35">
        <v>0</v>
      </c>
      <c r="OOA22" s="35">
        <v>0</v>
      </c>
      <c r="OOB22" s="35">
        <v>0</v>
      </c>
      <c r="OOC22" s="35">
        <v>0</v>
      </c>
      <c r="OOD22" s="35">
        <v>0</v>
      </c>
      <c r="OOE22" s="35">
        <v>0</v>
      </c>
      <c r="OOF22" s="35">
        <v>0</v>
      </c>
      <c r="OOG22" s="35">
        <v>0</v>
      </c>
      <c r="OOH22" s="35">
        <v>0</v>
      </c>
      <c r="OOI22" s="35">
        <v>0</v>
      </c>
      <c r="OOJ22" s="35">
        <v>0</v>
      </c>
      <c r="OOK22" s="35">
        <v>0</v>
      </c>
      <c r="OOL22" s="35">
        <v>0</v>
      </c>
      <c r="OOM22" s="35">
        <v>0</v>
      </c>
      <c r="OON22" s="35">
        <v>0</v>
      </c>
      <c r="OOO22" s="35">
        <v>0</v>
      </c>
      <c r="OOP22" s="35">
        <v>0</v>
      </c>
      <c r="OOQ22" s="35">
        <v>0</v>
      </c>
      <c r="OOR22" s="35">
        <v>0</v>
      </c>
      <c r="OOS22" s="35">
        <v>0</v>
      </c>
      <c r="OOT22" s="35">
        <v>0</v>
      </c>
      <c r="OOU22" s="35">
        <v>0</v>
      </c>
      <c r="OOV22" s="35">
        <v>0</v>
      </c>
      <c r="OOW22" s="35">
        <v>0</v>
      </c>
      <c r="OOX22" s="35">
        <v>0</v>
      </c>
      <c r="OOY22" s="35">
        <v>0</v>
      </c>
      <c r="OOZ22" s="35">
        <v>0</v>
      </c>
      <c r="OPA22" s="35">
        <v>0</v>
      </c>
      <c r="OPB22" s="35">
        <v>0</v>
      </c>
      <c r="OPC22" s="35">
        <v>0</v>
      </c>
      <c r="OPD22" s="35">
        <v>0</v>
      </c>
      <c r="OPE22" s="35">
        <v>0</v>
      </c>
      <c r="OPF22" s="35">
        <v>0</v>
      </c>
      <c r="OPG22" s="35">
        <v>0</v>
      </c>
      <c r="OPH22" s="35">
        <v>0</v>
      </c>
      <c r="OPI22" s="35">
        <v>0</v>
      </c>
      <c r="OPJ22" s="35">
        <v>0</v>
      </c>
      <c r="OPK22" s="35">
        <v>0</v>
      </c>
      <c r="OPL22" s="35">
        <v>0</v>
      </c>
      <c r="OPM22" s="35">
        <v>0</v>
      </c>
      <c r="OPN22" s="35">
        <v>0</v>
      </c>
      <c r="OPO22" s="35">
        <v>0</v>
      </c>
      <c r="OPP22" s="35">
        <v>0</v>
      </c>
      <c r="OPQ22" s="35">
        <v>0</v>
      </c>
      <c r="OPR22" s="35">
        <v>0</v>
      </c>
      <c r="OPS22" s="35">
        <v>0</v>
      </c>
      <c r="OPT22" s="35">
        <v>0</v>
      </c>
      <c r="OPU22" s="35">
        <v>0</v>
      </c>
      <c r="OPV22" s="35">
        <v>0</v>
      </c>
      <c r="OPW22" s="35">
        <v>0</v>
      </c>
      <c r="OPX22" s="35">
        <v>0</v>
      </c>
      <c r="OPY22" s="35">
        <v>0</v>
      </c>
      <c r="OPZ22" s="35">
        <v>0</v>
      </c>
      <c r="OQA22" s="35">
        <v>0</v>
      </c>
      <c r="OQB22" s="35">
        <v>0</v>
      </c>
      <c r="OQC22" s="35">
        <v>0</v>
      </c>
      <c r="OQD22" s="35">
        <v>0</v>
      </c>
      <c r="OQE22" s="35">
        <v>0</v>
      </c>
      <c r="OQF22" s="35">
        <v>0</v>
      </c>
      <c r="OQG22" s="35">
        <v>0</v>
      </c>
      <c r="OQH22" s="35">
        <v>0</v>
      </c>
      <c r="OQI22" s="35">
        <v>0</v>
      </c>
      <c r="OQJ22" s="35">
        <v>0</v>
      </c>
      <c r="OQK22" s="35">
        <v>0</v>
      </c>
      <c r="OQL22" s="35">
        <v>0</v>
      </c>
      <c r="OQM22" s="35">
        <v>0</v>
      </c>
      <c r="OQN22" s="35">
        <v>0</v>
      </c>
      <c r="OQO22" s="35">
        <v>0</v>
      </c>
      <c r="OQP22" s="35">
        <v>0</v>
      </c>
      <c r="OQQ22" s="35">
        <v>0</v>
      </c>
      <c r="OQR22" s="35">
        <v>0</v>
      </c>
      <c r="OQS22" s="35">
        <v>0</v>
      </c>
      <c r="OQT22" s="35">
        <v>0</v>
      </c>
      <c r="OQU22" s="35">
        <v>0</v>
      </c>
      <c r="OQV22" s="35">
        <v>0</v>
      </c>
      <c r="OQW22" s="35">
        <v>0</v>
      </c>
      <c r="OQX22" s="35">
        <v>0</v>
      </c>
      <c r="OQY22" s="35">
        <v>0</v>
      </c>
      <c r="OQZ22" s="35">
        <v>0</v>
      </c>
      <c r="ORA22" s="35">
        <v>0</v>
      </c>
      <c r="ORB22" s="35">
        <v>0</v>
      </c>
      <c r="ORC22" s="35">
        <v>0</v>
      </c>
      <c r="ORD22" s="35">
        <v>0</v>
      </c>
      <c r="ORE22" s="35">
        <v>0</v>
      </c>
      <c r="ORF22" s="35">
        <v>0</v>
      </c>
      <c r="ORG22" s="35">
        <v>0</v>
      </c>
      <c r="ORH22" s="35">
        <v>0</v>
      </c>
      <c r="ORI22" s="35">
        <v>0</v>
      </c>
      <c r="ORJ22" s="35">
        <v>0</v>
      </c>
      <c r="ORK22" s="35">
        <v>0</v>
      </c>
      <c r="ORL22" s="35">
        <v>0</v>
      </c>
      <c r="ORM22" s="35">
        <v>0</v>
      </c>
      <c r="ORN22" s="35">
        <v>0</v>
      </c>
      <c r="ORO22" s="35">
        <v>0</v>
      </c>
      <c r="ORP22" s="35">
        <v>0</v>
      </c>
      <c r="ORQ22" s="35">
        <v>0</v>
      </c>
      <c r="ORR22" s="35">
        <v>0</v>
      </c>
      <c r="ORS22" s="35">
        <v>0</v>
      </c>
      <c r="ORT22" s="35">
        <v>0</v>
      </c>
      <c r="ORU22" s="35">
        <v>0</v>
      </c>
      <c r="ORV22" s="35">
        <v>0</v>
      </c>
      <c r="ORW22" s="35">
        <v>0</v>
      </c>
      <c r="ORX22" s="35">
        <v>0</v>
      </c>
      <c r="ORY22" s="35">
        <v>0</v>
      </c>
      <c r="ORZ22" s="35">
        <v>0</v>
      </c>
      <c r="OSA22" s="35">
        <v>0</v>
      </c>
      <c r="OSB22" s="35">
        <v>0</v>
      </c>
      <c r="OSC22" s="35">
        <v>0</v>
      </c>
      <c r="OSD22" s="35">
        <v>0</v>
      </c>
      <c r="OSE22" s="35">
        <v>0</v>
      </c>
      <c r="OSF22" s="35">
        <v>0</v>
      </c>
      <c r="OSG22" s="35">
        <v>0</v>
      </c>
      <c r="OSH22" s="35">
        <v>0</v>
      </c>
      <c r="OSI22" s="35">
        <v>0</v>
      </c>
      <c r="OSJ22" s="35">
        <v>0</v>
      </c>
      <c r="OSK22" s="35">
        <v>0</v>
      </c>
      <c r="OSL22" s="35">
        <v>0</v>
      </c>
      <c r="OSM22" s="35">
        <v>0</v>
      </c>
      <c r="OSN22" s="35">
        <v>0</v>
      </c>
      <c r="OSO22" s="35">
        <v>0</v>
      </c>
      <c r="OSP22" s="35">
        <v>0</v>
      </c>
      <c r="OSQ22" s="35">
        <v>0</v>
      </c>
      <c r="OSR22" s="35">
        <v>0</v>
      </c>
      <c r="OSS22" s="35">
        <v>0</v>
      </c>
      <c r="OST22" s="35">
        <v>0</v>
      </c>
      <c r="OSU22" s="35">
        <v>0</v>
      </c>
      <c r="OSV22" s="35">
        <v>0</v>
      </c>
      <c r="OSW22" s="35">
        <v>0</v>
      </c>
      <c r="OSX22" s="35">
        <v>0</v>
      </c>
      <c r="OSY22" s="35">
        <v>0</v>
      </c>
      <c r="OSZ22" s="35">
        <v>0</v>
      </c>
      <c r="OTA22" s="35">
        <v>0</v>
      </c>
      <c r="OTB22" s="35">
        <v>0</v>
      </c>
      <c r="OTC22" s="35">
        <v>0</v>
      </c>
      <c r="OTD22" s="35">
        <v>0</v>
      </c>
      <c r="OTE22" s="35">
        <v>0</v>
      </c>
      <c r="OTF22" s="35">
        <v>0</v>
      </c>
      <c r="OTG22" s="35">
        <v>0</v>
      </c>
      <c r="OTH22" s="35">
        <v>0</v>
      </c>
      <c r="OTI22" s="35">
        <v>0</v>
      </c>
      <c r="OTJ22" s="35">
        <v>0</v>
      </c>
      <c r="OTK22" s="35">
        <v>0</v>
      </c>
      <c r="OTL22" s="35">
        <v>0</v>
      </c>
      <c r="OTM22" s="35">
        <v>0</v>
      </c>
      <c r="OTN22" s="35">
        <v>0</v>
      </c>
      <c r="OTO22" s="35">
        <v>0</v>
      </c>
      <c r="OTP22" s="35">
        <v>0</v>
      </c>
      <c r="OTQ22" s="35">
        <v>0</v>
      </c>
      <c r="OTR22" s="35">
        <v>0</v>
      </c>
      <c r="OTS22" s="35">
        <v>0</v>
      </c>
      <c r="OTT22" s="35">
        <v>0</v>
      </c>
      <c r="OTU22" s="35">
        <v>0</v>
      </c>
      <c r="OTV22" s="35">
        <v>0</v>
      </c>
      <c r="OTW22" s="35">
        <v>0</v>
      </c>
      <c r="OTX22" s="35">
        <v>0</v>
      </c>
      <c r="OTY22" s="35">
        <v>0</v>
      </c>
      <c r="OTZ22" s="35">
        <v>0</v>
      </c>
      <c r="OUA22" s="35">
        <v>0</v>
      </c>
      <c r="OUB22" s="35">
        <v>0</v>
      </c>
      <c r="OUC22" s="35">
        <v>0</v>
      </c>
      <c r="OUD22" s="35">
        <v>0</v>
      </c>
      <c r="OUE22" s="35">
        <v>0</v>
      </c>
      <c r="OUF22" s="35">
        <v>0</v>
      </c>
      <c r="OUG22" s="35">
        <v>0</v>
      </c>
      <c r="OUH22" s="35">
        <v>0</v>
      </c>
      <c r="OUI22" s="35">
        <v>0</v>
      </c>
      <c r="OUJ22" s="35">
        <v>0</v>
      </c>
      <c r="OUK22" s="35">
        <v>0</v>
      </c>
      <c r="OUL22" s="35">
        <v>0</v>
      </c>
      <c r="OUM22" s="35">
        <v>0</v>
      </c>
      <c r="OUN22" s="35">
        <v>0</v>
      </c>
      <c r="OUO22" s="35">
        <v>0</v>
      </c>
      <c r="OUP22" s="35">
        <v>0</v>
      </c>
      <c r="OUQ22" s="35">
        <v>0</v>
      </c>
      <c r="OUR22" s="35">
        <v>0</v>
      </c>
      <c r="OUS22" s="35">
        <v>0</v>
      </c>
      <c r="OUT22" s="35">
        <v>0</v>
      </c>
      <c r="OUU22" s="35">
        <v>0</v>
      </c>
      <c r="OUV22" s="35">
        <v>0</v>
      </c>
      <c r="OUW22" s="35">
        <v>0</v>
      </c>
      <c r="OUX22" s="35">
        <v>0</v>
      </c>
      <c r="OUY22" s="35">
        <v>0</v>
      </c>
      <c r="OUZ22" s="35">
        <v>0</v>
      </c>
      <c r="OVA22" s="35">
        <v>0</v>
      </c>
      <c r="OVB22" s="35">
        <v>0</v>
      </c>
      <c r="OVC22" s="35">
        <v>0</v>
      </c>
      <c r="OVD22" s="35">
        <v>0</v>
      </c>
      <c r="OVE22" s="35">
        <v>0</v>
      </c>
      <c r="OVF22" s="35">
        <v>0</v>
      </c>
      <c r="OVG22" s="35">
        <v>0</v>
      </c>
      <c r="OVH22" s="35">
        <v>0</v>
      </c>
      <c r="OVI22" s="35">
        <v>0</v>
      </c>
      <c r="OVJ22" s="35">
        <v>0</v>
      </c>
      <c r="OVK22" s="35">
        <v>0</v>
      </c>
      <c r="OVL22" s="35">
        <v>0</v>
      </c>
      <c r="OVM22" s="35">
        <v>0</v>
      </c>
      <c r="OVN22" s="35">
        <v>0</v>
      </c>
      <c r="OVO22" s="35">
        <v>0</v>
      </c>
      <c r="OVP22" s="35">
        <v>0</v>
      </c>
      <c r="OVQ22" s="35">
        <v>0</v>
      </c>
      <c r="OVR22" s="35">
        <v>0</v>
      </c>
      <c r="OVS22" s="35">
        <v>0</v>
      </c>
      <c r="OVT22" s="35">
        <v>0</v>
      </c>
      <c r="OVU22" s="35">
        <v>0</v>
      </c>
      <c r="OVV22" s="35">
        <v>0</v>
      </c>
      <c r="OVW22" s="35">
        <v>0</v>
      </c>
      <c r="OVX22" s="35">
        <v>0</v>
      </c>
      <c r="OVY22" s="35">
        <v>0</v>
      </c>
      <c r="OVZ22" s="35">
        <v>0</v>
      </c>
      <c r="OWA22" s="35">
        <v>0</v>
      </c>
      <c r="OWB22" s="35">
        <v>0</v>
      </c>
      <c r="OWC22" s="35">
        <v>0</v>
      </c>
      <c r="OWD22" s="35">
        <v>0</v>
      </c>
      <c r="OWE22" s="35">
        <v>0</v>
      </c>
      <c r="OWF22" s="35">
        <v>0</v>
      </c>
      <c r="OWG22" s="35">
        <v>0</v>
      </c>
      <c r="OWH22" s="35">
        <v>0</v>
      </c>
      <c r="OWI22" s="35">
        <v>0</v>
      </c>
      <c r="OWJ22" s="35">
        <v>0</v>
      </c>
      <c r="OWK22" s="35">
        <v>0</v>
      </c>
      <c r="OWL22" s="35">
        <v>0</v>
      </c>
      <c r="OWM22" s="35">
        <v>0</v>
      </c>
      <c r="OWN22" s="35">
        <v>0</v>
      </c>
      <c r="OWO22" s="35">
        <v>0</v>
      </c>
      <c r="OWP22" s="35">
        <v>0</v>
      </c>
      <c r="OWQ22" s="35">
        <v>0</v>
      </c>
      <c r="OWR22" s="35">
        <v>0</v>
      </c>
      <c r="OWS22" s="35">
        <v>0</v>
      </c>
      <c r="OWT22" s="35">
        <v>0</v>
      </c>
      <c r="OWU22" s="35">
        <v>0</v>
      </c>
      <c r="OWV22" s="35">
        <v>0</v>
      </c>
      <c r="OWW22" s="35">
        <v>0</v>
      </c>
      <c r="OWX22" s="35">
        <v>0</v>
      </c>
      <c r="OWY22" s="35">
        <v>0</v>
      </c>
      <c r="OWZ22" s="35">
        <v>0</v>
      </c>
      <c r="OXA22" s="35">
        <v>0</v>
      </c>
      <c r="OXB22" s="35">
        <v>0</v>
      </c>
      <c r="OXC22" s="35">
        <v>0</v>
      </c>
      <c r="OXD22" s="35">
        <v>0</v>
      </c>
      <c r="OXE22" s="35">
        <v>0</v>
      </c>
      <c r="OXF22" s="35">
        <v>0</v>
      </c>
      <c r="OXG22" s="35">
        <v>0</v>
      </c>
      <c r="OXH22" s="35">
        <v>0</v>
      </c>
      <c r="OXI22" s="35">
        <v>0</v>
      </c>
      <c r="OXJ22" s="35">
        <v>0</v>
      </c>
      <c r="OXK22" s="35">
        <v>0</v>
      </c>
      <c r="OXL22" s="35">
        <v>0</v>
      </c>
      <c r="OXM22" s="35">
        <v>0</v>
      </c>
      <c r="OXN22" s="35">
        <v>0</v>
      </c>
      <c r="OXO22" s="35">
        <v>0</v>
      </c>
      <c r="OXP22" s="35">
        <v>0</v>
      </c>
      <c r="OXQ22" s="35">
        <v>0</v>
      </c>
      <c r="OXR22" s="35">
        <v>0</v>
      </c>
      <c r="OXS22" s="35">
        <v>0</v>
      </c>
      <c r="OXT22" s="35">
        <v>0</v>
      </c>
      <c r="OXU22" s="35">
        <v>0</v>
      </c>
      <c r="OXV22" s="35">
        <v>0</v>
      </c>
      <c r="OXW22" s="35">
        <v>0</v>
      </c>
      <c r="OXX22" s="35">
        <v>0</v>
      </c>
      <c r="OXY22" s="35">
        <v>0</v>
      </c>
      <c r="OXZ22" s="35">
        <v>0</v>
      </c>
      <c r="OYA22" s="35">
        <v>0</v>
      </c>
      <c r="OYB22" s="35">
        <v>0</v>
      </c>
      <c r="OYC22" s="35">
        <v>0</v>
      </c>
      <c r="OYD22" s="35">
        <v>0</v>
      </c>
      <c r="OYE22" s="35">
        <v>0</v>
      </c>
      <c r="OYF22" s="35">
        <v>0</v>
      </c>
      <c r="OYG22" s="35">
        <v>0</v>
      </c>
      <c r="OYH22" s="35">
        <v>0</v>
      </c>
      <c r="OYI22" s="35">
        <v>0</v>
      </c>
      <c r="OYJ22" s="35">
        <v>0</v>
      </c>
      <c r="OYK22" s="35">
        <v>0</v>
      </c>
      <c r="OYL22" s="35">
        <v>0</v>
      </c>
      <c r="OYM22" s="35">
        <v>0</v>
      </c>
      <c r="OYN22" s="35">
        <v>0</v>
      </c>
      <c r="OYO22" s="35">
        <v>0</v>
      </c>
      <c r="OYP22" s="35">
        <v>0</v>
      </c>
      <c r="OYQ22" s="35">
        <v>0</v>
      </c>
      <c r="OYR22" s="35">
        <v>0</v>
      </c>
      <c r="OYS22" s="35">
        <v>0</v>
      </c>
      <c r="OYT22" s="35">
        <v>0</v>
      </c>
      <c r="OYU22" s="35">
        <v>0</v>
      </c>
      <c r="OYV22" s="35">
        <v>0</v>
      </c>
      <c r="OYW22" s="35">
        <v>0</v>
      </c>
      <c r="OYX22" s="35">
        <v>0</v>
      </c>
      <c r="OYY22" s="35">
        <v>0</v>
      </c>
      <c r="OYZ22" s="35">
        <v>0</v>
      </c>
      <c r="OZA22" s="35">
        <v>0</v>
      </c>
      <c r="OZB22" s="35">
        <v>0</v>
      </c>
      <c r="OZC22" s="35">
        <v>0</v>
      </c>
      <c r="OZD22" s="35">
        <v>0</v>
      </c>
      <c r="OZE22" s="35">
        <v>0</v>
      </c>
      <c r="OZF22" s="35">
        <v>0</v>
      </c>
      <c r="OZG22" s="35">
        <v>0</v>
      </c>
      <c r="OZH22" s="35">
        <v>0</v>
      </c>
      <c r="OZI22" s="35">
        <v>0</v>
      </c>
      <c r="OZJ22" s="35">
        <v>0</v>
      </c>
      <c r="OZK22" s="35">
        <v>0</v>
      </c>
      <c r="OZL22" s="35">
        <v>0</v>
      </c>
      <c r="OZM22" s="35">
        <v>0</v>
      </c>
      <c r="OZN22" s="35">
        <v>0</v>
      </c>
      <c r="OZO22" s="35">
        <v>0</v>
      </c>
      <c r="OZP22" s="35">
        <v>0</v>
      </c>
      <c r="OZQ22" s="35">
        <v>0</v>
      </c>
      <c r="OZR22" s="35">
        <v>0</v>
      </c>
      <c r="OZS22" s="35">
        <v>0</v>
      </c>
      <c r="OZT22" s="35">
        <v>0</v>
      </c>
      <c r="OZU22" s="35">
        <v>0</v>
      </c>
      <c r="OZV22" s="35">
        <v>0</v>
      </c>
      <c r="OZW22" s="35">
        <v>0</v>
      </c>
      <c r="OZX22" s="35">
        <v>0</v>
      </c>
      <c r="OZY22" s="35">
        <v>0</v>
      </c>
      <c r="OZZ22" s="35">
        <v>0</v>
      </c>
      <c r="PAA22" s="35">
        <v>0</v>
      </c>
      <c r="PAB22" s="35">
        <v>0</v>
      </c>
      <c r="PAC22" s="35">
        <v>0</v>
      </c>
      <c r="PAD22" s="35">
        <v>0</v>
      </c>
      <c r="PAE22" s="35">
        <v>0</v>
      </c>
      <c r="PAF22" s="35">
        <v>0</v>
      </c>
      <c r="PAG22" s="35">
        <v>0</v>
      </c>
      <c r="PAH22" s="35">
        <v>0</v>
      </c>
      <c r="PAI22" s="35">
        <v>0</v>
      </c>
      <c r="PAJ22" s="35">
        <v>0</v>
      </c>
      <c r="PAK22" s="35">
        <v>0</v>
      </c>
      <c r="PAL22" s="35">
        <v>0</v>
      </c>
      <c r="PAM22" s="35">
        <v>0</v>
      </c>
      <c r="PAN22" s="35">
        <v>0</v>
      </c>
      <c r="PAO22" s="35">
        <v>0</v>
      </c>
      <c r="PAP22" s="35">
        <v>0</v>
      </c>
      <c r="PAQ22" s="35">
        <v>0</v>
      </c>
      <c r="PAR22" s="35">
        <v>0</v>
      </c>
      <c r="PAS22" s="35">
        <v>0</v>
      </c>
      <c r="PAT22" s="35">
        <v>0</v>
      </c>
      <c r="PAU22" s="35">
        <v>0</v>
      </c>
      <c r="PAV22" s="35">
        <v>0</v>
      </c>
      <c r="PAW22" s="35">
        <v>0</v>
      </c>
      <c r="PAX22" s="35">
        <v>0</v>
      </c>
      <c r="PAY22" s="35">
        <v>0</v>
      </c>
      <c r="PAZ22" s="35">
        <v>0</v>
      </c>
      <c r="PBA22" s="35">
        <v>0</v>
      </c>
      <c r="PBB22" s="35">
        <v>0</v>
      </c>
      <c r="PBC22" s="35">
        <v>0</v>
      </c>
      <c r="PBD22" s="35">
        <v>0</v>
      </c>
      <c r="PBE22" s="35">
        <v>0</v>
      </c>
      <c r="PBF22" s="35">
        <v>0</v>
      </c>
      <c r="PBG22" s="35">
        <v>0</v>
      </c>
      <c r="PBH22" s="35">
        <v>0</v>
      </c>
      <c r="PBI22" s="35">
        <v>0</v>
      </c>
      <c r="PBJ22" s="35">
        <v>0</v>
      </c>
      <c r="PBK22" s="35">
        <v>0</v>
      </c>
      <c r="PBL22" s="35">
        <v>0</v>
      </c>
      <c r="PBM22" s="35">
        <v>0</v>
      </c>
      <c r="PBN22" s="35">
        <v>0</v>
      </c>
      <c r="PBO22" s="35">
        <v>0</v>
      </c>
      <c r="PBP22" s="35">
        <v>0</v>
      </c>
      <c r="PBQ22" s="35">
        <v>0</v>
      </c>
      <c r="PBR22" s="35">
        <v>0</v>
      </c>
      <c r="PBS22" s="35">
        <v>0</v>
      </c>
      <c r="PBT22" s="35">
        <v>0</v>
      </c>
      <c r="PBU22" s="35">
        <v>0</v>
      </c>
      <c r="PBV22" s="35">
        <v>0</v>
      </c>
      <c r="PBW22" s="35">
        <v>0</v>
      </c>
      <c r="PBX22" s="35">
        <v>0</v>
      </c>
      <c r="PBY22" s="35">
        <v>0</v>
      </c>
      <c r="PBZ22" s="35">
        <v>0</v>
      </c>
      <c r="PCA22" s="35">
        <v>0</v>
      </c>
      <c r="PCB22" s="35">
        <v>0</v>
      </c>
      <c r="PCC22" s="35">
        <v>0</v>
      </c>
      <c r="PCD22" s="35">
        <v>0</v>
      </c>
      <c r="PCE22" s="35">
        <v>0</v>
      </c>
      <c r="PCF22" s="35">
        <v>0</v>
      </c>
      <c r="PCG22" s="35">
        <v>0</v>
      </c>
      <c r="PCH22" s="35">
        <v>0</v>
      </c>
      <c r="PCI22" s="35">
        <v>0</v>
      </c>
      <c r="PCJ22" s="35">
        <v>0</v>
      </c>
      <c r="PCK22" s="35">
        <v>0</v>
      </c>
      <c r="PCL22" s="35">
        <v>0</v>
      </c>
      <c r="PCM22" s="35">
        <v>0</v>
      </c>
      <c r="PCN22" s="35">
        <v>0</v>
      </c>
      <c r="PCO22" s="35">
        <v>0</v>
      </c>
      <c r="PCP22" s="35">
        <v>0</v>
      </c>
      <c r="PCQ22" s="35">
        <v>0</v>
      </c>
      <c r="PCR22" s="35">
        <v>0</v>
      </c>
      <c r="PCS22" s="35">
        <v>0</v>
      </c>
      <c r="PCT22" s="35">
        <v>0</v>
      </c>
      <c r="PCU22" s="35">
        <v>0</v>
      </c>
      <c r="PCV22" s="35">
        <v>0</v>
      </c>
      <c r="PCW22" s="35">
        <v>0</v>
      </c>
      <c r="PCX22" s="35">
        <v>0</v>
      </c>
      <c r="PCY22" s="35">
        <v>0</v>
      </c>
      <c r="PCZ22" s="35">
        <v>0</v>
      </c>
      <c r="PDA22" s="35">
        <v>0</v>
      </c>
      <c r="PDB22" s="35">
        <v>0</v>
      </c>
      <c r="PDC22" s="35">
        <v>0</v>
      </c>
      <c r="PDD22" s="35">
        <v>0</v>
      </c>
      <c r="PDE22" s="35">
        <v>0</v>
      </c>
      <c r="PDF22" s="35">
        <v>0</v>
      </c>
      <c r="PDG22" s="35">
        <v>0</v>
      </c>
      <c r="PDH22" s="35">
        <v>0</v>
      </c>
      <c r="PDI22" s="35">
        <v>0</v>
      </c>
      <c r="PDJ22" s="35">
        <v>0</v>
      </c>
      <c r="PDK22" s="35">
        <v>0</v>
      </c>
      <c r="PDL22" s="35">
        <v>0</v>
      </c>
      <c r="PDM22" s="35">
        <v>0</v>
      </c>
      <c r="PDN22" s="35">
        <v>0</v>
      </c>
      <c r="PDO22" s="35">
        <v>0</v>
      </c>
      <c r="PDP22" s="35">
        <v>0</v>
      </c>
      <c r="PDQ22" s="35">
        <v>0</v>
      </c>
      <c r="PDR22" s="35">
        <v>0</v>
      </c>
      <c r="PDS22" s="35">
        <v>0</v>
      </c>
      <c r="PDT22" s="35">
        <v>0</v>
      </c>
      <c r="PDU22" s="35">
        <v>0</v>
      </c>
      <c r="PDV22" s="35">
        <v>0</v>
      </c>
      <c r="PDW22" s="35">
        <v>0</v>
      </c>
      <c r="PDX22" s="35">
        <v>0</v>
      </c>
      <c r="PDY22" s="35">
        <v>0</v>
      </c>
      <c r="PDZ22" s="35">
        <v>0</v>
      </c>
      <c r="PEA22" s="35">
        <v>0</v>
      </c>
      <c r="PEB22" s="35">
        <v>0</v>
      </c>
      <c r="PEC22" s="35">
        <v>0</v>
      </c>
      <c r="PED22" s="35">
        <v>0</v>
      </c>
      <c r="PEE22" s="35">
        <v>0</v>
      </c>
      <c r="PEF22" s="35">
        <v>0</v>
      </c>
      <c r="PEG22" s="35">
        <v>0</v>
      </c>
      <c r="PEH22" s="35">
        <v>0</v>
      </c>
      <c r="PEI22" s="35">
        <v>0</v>
      </c>
      <c r="PEJ22" s="35">
        <v>0</v>
      </c>
      <c r="PEK22" s="35">
        <v>0</v>
      </c>
      <c r="PEL22" s="35">
        <v>0</v>
      </c>
      <c r="PEM22" s="35">
        <v>0</v>
      </c>
      <c r="PEN22" s="35">
        <v>0</v>
      </c>
      <c r="PEO22" s="35">
        <v>0</v>
      </c>
      <c r="PEP22" s="35">
        <v>0</v>
      </c>
      <c r="PEQ22" s="35">
        <v>0</v>
      </c>
      <c r="PER22" s="35">
        <v>0</v>
      </c>
      <c r="PES22" s="35">
        <v>0</v>
      </c>
      <c r="PET22" s="35">
        <v>0</v>
      </c>
      <c r="PEU22" s="35">
        <v>0</v>
      </c>
      <c r="PEV22" s="35">
        <v>0</v>
      </c>
      <c r="PEW22" s="35">
        <v>0</v>
      </c>
      <c r="PEX22" s="35">
        <v>0</v>
      </c>
      <c r="PEY22" s="35">
        <v>0</v>
      </c>
      <c r="PEZ22" s="35">
        <v>0</v>
      </c>
      <c r="PFA22" s="35">
        <v>0</v>
      </c>
      <c r="PFB22" s="35">
        <v>0</v>
      </c>
      <c r="PFC22" s="35">
        <v>0</v>
      </c>
      <c r="PFD22" s="35">
        <v>0</v>
      </c>
      <c r="PFE22" s="35">
        <v>0</v>
      </c>
      <c r="PFF22" s="35">
        <v>0</v>
      </c>
      <c r="PFG22" s="35">
        <v>0</v>
      </c>
      <c r="PFH22" s="35">
        <v>0</v>
      </c>
      <c r="PFI22" s="35">
        <v>0</v>
      </c>
      <c r="PFJ22" s="35">
        <v>0</v>
      </c>
      <c r="PFK22" s="35">
        <v>0</v>
      </c>
      <c r="PFL22" s="35">
        <v>0</v>
      </c>
      <c r="PFM22" s="35">
        <v>0</v>
      </c>
      <c r="PFN22" s="35">
        <v>0</v>
      </c>
      <c r="PFO22" s="35">
        <v>0</v>
      </c>
      <c r="PFP22" s="35">
        <v>0</v>
      </c>
      <c r="PFQ22" s="35">
        <v>0</v>
      </c>
      <c r="PFR22" s="35">
        <v>0</v>
      </c>
      <c r="PFS22" s="35">
        <v>0</v>
      </c>
      <c r="PFT22" s="35">
        <v>0</v>
      </c>
      <c r="PFU22" s="35">
        <v>0</v>
      </c>
      <c r="PFV22" s="35">
        <v>0</v>
      </c>
      <c r="PFW22" s="35">
        <v>0</v>
      </c>
      <c r="PFX22" s="35">
        <v>0</v>
      </c>
      <c r="PFY22" s="35">
        <v>0</v>
      </c>
      <c r="PFZ22" s="35">
        <v>0</v>
      </c>
      <c r="PGA22" s="35">
        <v>0</v>
      </c>
      <c r="PGB22" s="35">
        <v>0</v>
      </c>
      <c r="PGC22" s="35">
        <v>0</v>
      </c>
      <c r="PGD22" s="35">
        <v>0</v>
      </c>
      <c r="PGE22" s="35">
        <v>0</v>
      </c>
      <c r="PGF22" s="35">
        <v>0</v>
      </c>
      <c r="PGG22" s="35">
        <v>0</v>
      </c>
      <c r="PGH22" s="35">
        <v>0</v>
      </c>
      <c r="PGI22" s="35">
        <v>0</v>
      </c>
      <c r="PGJ22" s="35">
        <v>0</v>
      </c>
      <c r="PGK22" s="35">
        <v>0</v>
      </c>
      <c r="PGL22" s="35">
        <v>0</v>
      </c>
      <c r="PGM22" s="35">
        <v>0</v>
      </c>
      <c r="PGN22" s="35">
        <v>0</v>
      </c>
      <c r="PGO22" s="35">
        <v>0</v>
      </c>
      <c r="PGP22" s="35">
        <v>0</v>
      </c>
      <c r="PGQ22" s="35">
        <v>0</v>
      </c>
      <c r="PGR22" s="35">
        <v>0</v>
      </c>
      <c r="PGS22" s="35">
        <v>0</v>
      </c>
      <c r="PGT22" s="35">
        <v>0</v>
      </c>
      <c r="PGU22" s="35">
        <v>0</v>
      </c>
      <c r="PGV22" s="35">
        <v>0</v>
      </c>
      <c r="PGW22" s="35">
        <v>0</v>
      </c>
      <c r="PGX22" s="35">
        <v>0</v>
      </c>
      <c r="PGY22" s="35">
        <v>0</v>
      </c>
      <c r="PGZ22" s="35">
        <v>0</v>
      </c>
      <c r="PHA22" s="35">
        <v>0</v>
      </c>
      <c r="PHB22" s="35">
        <v>0</v>
      </c>
      <c r="PHC22" s="35">
        <v>0</v>
      </c>
      <c r="PHD22" s="35">
        <v>0</v>
      </c>
      <c r="PHE22" s="35">
        <v>0</v>
      </c>
      <c r="PHF22" s="35">
        <v>0</v>
      </c>
      <c r="PHG22" s="35">
        <v>0</v>
      </c>
      <c r="PHH22" s="35">
        <v>0</v>
      </c>
      <c r="PHI22" s="35">
        <v>0</v>
      </c>
      <c r="PHJ22" s="35">
        <v>0</v>
      </c>
      <c r="PHK22" s="35">
        <v>0</v>
      </c>
      <c r="PHL22" s="35">
        <v>0</v>
      </c>
      <c r="PHM22" s="35">
        <v>0</v>
      </c>
      <c r="PHN22" s="35">
        <v>0</v>
      </c>
      <c r="PHO22" s="35">
        <v>0</v>
      </c>
      <c r="PHP22" s="35">
        <v>0</v>
      </c>
      <c r="PHQ22" s="35">
        <v>0</v>
      </c>
      <c r="PHR22" s="35">
        <v>0</v>
      </c>
      <c r="PHS22" s="35">
        <v>0</v>
      </c>
      <c r="PHT22" s="35">
        <v>0</v>
      </c>
      <c r="PHU22" s="35">
        <v>0</v>
      </c>
      <c r="PHV22" s="35">
        <v>0</v>
      </c>
      <c r="PHW22" s="35">
        <v>0</v>
      </c>
      <c r="PHX22" s="35">
        <v>0</v>
      </c>
      <c r="PHY22" s="35">
        <v>0</v>
      </c>
      <c r="PHZ22" s="35">
        <v>0</v>
      </c>
      <c r="PIA22" s="35">
        <v>0</v>
      </c>
      <c r="PIB22" s="35">
        <v>0</v>
      </c>
      <c r="PIC22" s="35">
        <v>0</v>
      </c>
      <c r="PID22" s="35">
        <v>0</v>
      </c>
      <c r="PIE22" s="35">
        <v>0</v>
      </c>
      <c r="PIF22" s="35">
        <v>0</v>
      </c>
      <c r="PIG22" s="35">
        <v>0</v>
      </c>
      <c r="PIH22" s="35">
        <v>0</v>
      </c>
      <c r="PII22" s="35">
        <v>0</v>
      </c>
      <c r="PIJ22" s="35">
        <v>0</v>
      </c>
      <c r="PIK22" s="35">
        <v>0</v>
      </c>
      <c r="PIL22" s="35">
        <v>0</v>
      </c>
      <c r="PIM22" s="35">
        <v>0</v>
      </c>
      <c r="PIN22" s="35">
        <v>0</v>
      </c>
      <c r="PIO22" s="35">
        <v>0</v>
      </c>
      <c r="PIP22" s="35">
        <v>0</v>
      </c>
      <c r="PIQ22" s="35">
        <v>0</v>
      </c>
      <c r="PIR22" s="35">
        <v>0</v>
      </c>
      <c r="PIS22" s="35">
        <v>0</v>
      </c>
      <c r="PIT22" s="35">
        <v>0</v>
      </c>
      <c r="PIU22" s="35">
        <v>0</v>
      </c>
      <c r="PIV22" s="35">
        <v>0</v>
      </c>
      <c r="PIW22" s="35">
        <v>0</v>
      </c>
      <c r="PIX22" s="35">
        <v>0</v>
      </c>
      <c r="PIY22" s="35">
        <v>0</v>
      </c>
      <c r="PIZ22" s="35">
        <v>0</v>
      </c>
      <c r="PJA22" s="35">
        <v>0</v>
      </c>
      <c r="PJB22" s="35">
        <v>0</v>
      </c>
      <c r="PJC22" s="35">
        <v>0</v>
      </c>
      <c r="PJD22" s="35">
        <v>0</v>
      </c>
      <c r="PJE22" s="35">
        <v>0</v>
      </c>
      <c r="PJF22" s="35">
        <v>0</v>
      </c>
      <c r="PJG22" s="35">
        <v>0</v>
      </c>
      <c r="PJH22" s="35">
        <v>0</v>
      </c>
      <c r="PJI22" s="35">
        <v>0</v>
      </c>
      <c r="PJJ22" s="35">
        <v>0</v>
      </c>
      <c r="PJK22" s="35">
        <v>0</v>
      </c>
      <c r="PJL22" s="35">
        <v>0</v>
      </c>
      <c r="PJM22" s="35">
        <v>0</v>
      </c>
      <c r="PJN22" s="35">
        <v>0</v>
      </c>
      <c r="PJO22" s="35">
        <v>0</v>
      </c>
      <c r="PJP22" s="35">
        <v>0</v>
      </c>
      <c r="PJQ22" s="35">
        <v>0</v>
      </c>
      <c r="PJR22" s="35">
        <v>0</v>
      </c>
      <c r="PJS22" s="35">
        <v>0</v>
      </c>
      <c r="PJT22" s="35">
        <v>0</v>
      </c>
      <c r="PJU22" s="35">
        <v>0</v>
      </c>
      <c r="PJV22" s="35">
        <v>0</v>
      </c>
      <c r="PJW22" s="35">
        <v>0</v>
      </c>
      <c r="PJX22" s="35">
        <v>0</v>
      </c>
      <c r="PJY22" s="35">
        <v>0</v>
      </c>
      <c r="PJZ22" s="35">
        <v>0</v>
      </c>
      <c r="PKA22" s="35">
        <v>0</v>
      </c>
      <c r="PKB22" s="35">
        <v>0</v>
      </c>
      <c r="PKC22" s="35">
        <v>0</v>
      </c>
      <c r="PKD22" s="35">
        <v>0</v>
      </c>
      <c r="PKE22" s="35">
        <v>0</v>
      </c>
      <c r="PKF22" s="35">
        <v>0</v>
      </c>
      <c r="PKG22" s="35">
        <v>0</v>
      </c>
      <c r="PKH22" s="35">
        <v>0</v>
      </c>
      <c r="PKI22" s="35">
        <v>0</v>
      </c>
      <c r="PKJ22" s="35">
        <v>0</v>
      </c>
      <c r="PKK22" s="35">
        <v>0</v>
      </c>
      <c r="PKL22" s="35">
        <v>0</v>
      </c>
      <c r="PKM22" s="35">
        <v>0</v>
      </c>
      <c r="PKN22" s="35">
        <v>0</v>
      </c>
      <c r="PKO22" s="35">
        <v>0</v>
      </c>
      <c r="PKP22" s="35">
        <v>0</v>
      </c>
      <c r="PKQ22" s="35">
        <v>0</v>
      </c>
      <c r="PKR22" s="35">
        <v>0</v>
      </c>
      <c r="PKS22" s="35">
        <v>0</v>
      </c>
      <c r="PKT22" s="35">
        <v>0</v>
      </c>
      <c r="PKU22" s="35">
        <v>0</v>
      </c>
      <c r="PKV22" s="35">
        <v>0</v>
      </c>
      <c r="PKW22" s="35">
        <v>0</v>
      </c>
      <c r="PKX22" s="35">
        <v>0</v>
      </c>
      <c r="PKY22" s="35">
        <v>0</v>
      </c>
      <c r="PKZ22" s="35">
        <v>0</v>
      </c>
      <c r="PLA22" s="35">
        <v>0</v>
      </c>
      <c r="PLB22" s="35">
        <v>0</v>
      </c>
      <c r="PLC22" s="35">
        <v>0</v>
      </c>
      <c r="PLD22" s="35">
        <v>0</v>
      </c>
      <c r="PLE22" s="35">
        <v>0</v>
      </c>
      <c r="PLF22" s="35">
        <v>0</v>
      </c>
      <c r="PLG22" s="35">
        <v>0</v>
      </c>
      <c r="PLH22" s="35">
        <v>0</v>
      </c>
      <c r="PLI22" s="35">
        <v>0</v>
      </c>
      <c r="PLJ22" s="35">
        <v>0</v>
      </c>
      <c r="PLK22" s="35">
        <v>0</v>
      </c>
      <c r="PLL22" s="35">
        <v>0</v>
      </c>
      <c r="PLM22" s="35">
        <v>0</v>
      </c>
      <c r="PLN22" s="35">
        <v>0</v>
      </c>
      <c r="PLO22" s="35">
        <v>0</v>
      </c>
      <c r="PLP22" s="35">
        <v>0</v>
      </c>
      <c r="PLQ22" s="35">
        <v>0</v>
      </c>
      <c r="PLR22" s="35">
        <v>0</v>
      </c>
      <c r="PLS22" s="35">
        <v>0</v>
      </c>
      <c r="PLT22" s="35">
        <v>0</v>
      </c>
      <c r="PLU22" s="35">
        <v>0</v>
      </c>
      <c r="PLV22" s="35">
        <v>0</v>
      </c>
      <c r="PLW22" s="35">
        <v>0</v>
      </c>
      <c r="PLX22" s="35">
        <v>0</v>
      </c>
      <c r="PLY22" s="35">
        <v>0</v>
      </c>
      <c r="PLZ22" s="35">
        <v>0</v>
      </c>
      <c r="PMA22" s="35">
        <v>0</v>
      </c>
      <c r="PMB22" s="35">
        <v>0</v>
      </c>
      <c r="PMC22" s="35">
        <v>0</v>
      </c>
      <c r="PMD22" s="35">
        <v>0</v>
      </c>
      <c r="PME22" s="35">
        <v>0</v>
      </c>
      <c r="PMF22" s="35">
        <v>0</v>
      </c>
      <c r="PMG22" s="35">
        <v>0</v>
      </c>
      <c r="PMH22" s="35">
        <v>0</v>
      </c>
      <c r="PMI22" s="35">
        <v>0</v>
      </c>
      <c r="PMJ22" s="35">
        <v>0</v>
      </c>
      <c r="PMK22" s="35">
        <v>0</v>
      </c>
      <c r="PML22" s="35">
        <v>0</v>
      </c>
      <c r="PMM22" s="35">
        <v>0</v>
      </c>
      <c r="PMN22" s="35">
        <v>0</v>
      </c>
      <c r="PMO22" s="35">
        <v>0</v>
      </c>
      <c r="PMP22" s="35">
        <v>0</v>
      </c>
      <c r="PMQ22" s="35">
        <v>0</v>
      </c>
      <c r="PMR22" s="35">
        <v>0</v>
      </c>
      <c r="PMS22" s="35">
        <v>0</v>
      </c>
      <c r="PMT22" s="35">
        <v>0</v>
      </c>
      <c r="PMU22" s="35">
        <v>0</v>
      </c>
      <c r="PMV22" s="35">
        <v>0</v>
      </c>
      <c r="PMW22" s="35">
        <v>0</v>
      </c>
      <c r="PMX22" s="35">
        <v>0</v>
      </c>
      <c r="PMY22" s="35">
        <v>0</v>
      </c>
      <c r="PMZ22" s="35">
        <v>0</v>
      </c>
      <c r="PNA22" s="35">
        <v>0</v>
      </c>
      <c r="PNB22" s="35">
        <v>0</v>
      </c>
      <c r="PNC22" s="35">
        <v>0</v>
      </c>
      <c r="PND22" s="35">
        <v>0</v>
      </c>
      <c r="PNE22" s="35">
        <v>0</v>
      </c>
      <c r="PNF22" s="35">
        <v>0</v>
      </c>
      <c r="PNG22" s="35">
        <v>0</v>
      </c>
      <c r="PNH22" s="35">
        <v>0</v>
      </c>
      <c r="PNI22" s="35">
        <v>0</v>
      </c>
      <c r="PNJ22" s="35">
        <v>0</v>
      </c>
      <c r="PNK22" s="35">
        <v>0</v>
      </c>
      <c r="PNL22" s="35">
        <v>0</v>
      </c>
      <c r="PNM22" s="35">
        <v>0</v>
      </c>
      <c r="PNN22" s="35">
        <v>0</v>
      </c>
      <c r="PNO22" s="35">
        <v>0</v>
      </c>
      <c r="PNP22" s="35">
        <v>0</v>
      </c>
      <c r="PNQ22" s="35">
        <v>0</v>
      </c>
      <c r="PNR22" s="35">
        <v>0</v>
      </c>
      <c r="PNS22" s="35">
        <v>0</v>
      </c>
      <c r="PNT22" s="35">
        <v>0</v>
      </c>
      <c r="PNU22" s="35">
        <v>0</v>
      </c>
      <c r="PNV22" s="35">
        <v>0</v>
      </c>
      <c r="PNW22" s="35">
        <v>0</v>
      </c>
      <c r="PNX22" s="35">
        <v>0</v>
      </c>
      <c r="PNY22" s="35">
        <v>0</v>
      </c>
      <c r="PNZ22" s="35">
        <v>0</v>
      </c>
      <c r="POA22" s="35">
        <v>0</v>
      </c>
      <c r="POB22" s="35">
        <v>0</v>
      </c>
      <c r="POC22" s="35">
        <v>0</v>
      </c>
      <c r="POD22" s="35">
        <v>0</v>
      </c>
      <c r="POE22" s="35">
        <v>0</v>
      </c>
      <c r="POF22" s="35">
        <v>0</v>
      </c>
      <c r="POG22" s="35">
        <v>0</v>
      </c>
      <c r="POH22" s="35">
        <v>0</v>
      </c>
      <c r="POI22" s="35">
        <v>0</v>
      </c>
      <c r="POJ22" s="35">
        <v>0</v>
      </c>
      <c r="POK22" s="35">
        <v>0</v>
      </c>
      <c r="POL22" s="35">
        <v>0</v>
      </c>
      <c r="POM22" s="35">
        <v>0</v>
      </c>
      <c r="PON22" s="35">
        <v>0</v>
      </c>
      <c r="POO22" s="35">
        <v>0</v>
      </c>
      <c r="POP22" s="35">
        <v>0</v>
      </c>
      <c r="POQ22" s="35">
        <v>0</v>
      </c>
      <c r="POR22" s="35">
        <v>0</v>
      </c>
      <c r="POS22" s="35">
        <v>0</v>
      </c>
      <c r="POT22" s="35">
        <v>0</v>
      </c>
      <c r="POU22" s="35">
        <v>0</v>
      </c>
      <c r="POV22" s="35">
        <v>0</v>
      </c>
      <c r="POW22" s="35">
        <v>0</v>
      </c>
      <c r="POX22" s="35">
        <v>0</v>
      </c>
      <c r="POY22" s="35">
        <v>0</v>
      </c>
      <c r="POZ22" s="35">
        <v>0</v>
      </c>
      <c r="PPA22" s="35">
        <v>0</v>
      </c>
      <c r="PPB22" s="35">
        <v>0</v>
      </c>
      <c r="PPC22" s="35">
        <v>0</v>
      </c>
      <c r="PPD22" s="35">
        <v>0</v>
      </c>
      <c r="PPE22" s="35">
        <v>0</v>
      </c>
      <c r="PPF22" s="35">
        <v>0</v>
      </c>
      <c r="PPG22" s="35">
        <v>0</v>
      </c>
      <c r="PPH22" s="35">
        <v>0</v>
      </c>
      <c r="PPI22" s="35">
        <v>0</v>
      </c>
      <c r="PPJ22" s="35">
        <v>0</v>
      </c>
      <c r="PPK22" s="35">
        <v>0</v>
      </c>
      <c r="PPL22" s="35">
        <v>0</v>
      </c>
      <c r="PPM22" s="35">
        <v>0</v>
      </c>
      <c r="PPN22" s="35">
        <v>0</v>
      </c>
      <c r="PPO22" s="35">
        <v>0</v>
      </c>
      <c r="PPP22" s="35">
        <v>0</v>
      </c>
      <c r="PPQ22" s="35">
        <v>0</v>
      </c>
      <c r="PPR22" s="35">
        <v>0</v>
      </c>
      <c r="PPS22" s="35">
        <v>0</v>
      </c>
      <c r="PPT22" s="35">
        <v>0</v>
      </c>
      <c r="PPU22" s="35">
        <v>0</v>
      </c>
      <c r="PPV22" s="35">
        <v>0</v>
      </c>
      <c r="PPW22" s="35">
        <v>0</v>
      </c>
      <c r="PPX22" s="35">
        <v>0</v>
      </c>
      <c r="PPY22" s="35">
        <v>0</v>
      </c>
      <c r="PPZ22" s="35">
        <v>0</v>
      </c>
      <c r="PQA22" s="35">
        <v>0</v>
      </c>
      <c r="PQB22" s="35">
        <v>0</v>
      </c>
      <c r="PQC22" s="35">
        <v>0</v>
      </c>
      <c r="PQD22" s="35">
        <v>0</v>
      </c>
      <c r="PQE22" s="35">
        <v>0</v>
      </c>
      <c r="PQF22" s="35">
        <v>0</v>
      </c>
      <c r="PQG22" s="35">
        <v>0</v>
      </c>
      <c r="PQH22" s="35">
        <v>0</v>
      </c>
      <c r="PQI22" s="35">
        <v>0</v>
      </c>
      <c r="PQJ22" s="35">
        <v>0</v>
      </c>
      <c r="PQK22" s="35">
        <v>0</v>
      </c>
      <c r="PQL22" s="35">
        <v>0</v>
      </c>
      <c r="PQM22" s="35">
        <v>0</v>
      </c>
      <c r="PQN22" s="35">
        <v>0</v>
      </c>
      <c r="PQO22" s="35">
        <v>0</v>
      </c>
      <c r="PQP22" s="35">
        <v>0</v>
      </c>
      <c r="PQQ22" s="35">
        <v>0</v>
      </c>
      <c r="PQR22" s="35">
        <v>0</v>
      </c>
      <c r="PQS22" s="35">
        <v>0</v>
      </c>
      <c r="PQT22" s="35">
        <v>0</v>
      </c>
      <c r="PQU22" s="35">
        <v>0</v>
      </c>
      <c r="PQV22" s="35">
        <v>0</v>
      </c>
      <c r="PQW22" s="35">
        <v>0</v>
      </c>
      <c r="PQX22" s="35">
        <v>0</v>
      </c>
      <c r="PQY22" s="35">
        <v>0</v>
      </c>
      <c r="PQZ22" s="35">
        <v>0</v>
      </c>
      <c r="PRA22" s="35">
        <v>0</v>
      </c>
      <c r="PRB22" s="35">
        <v>0</v>
      </c>
      <c r="PRC22" s="35">
        <v>0</v>
      </c>
      <c r="PRD22" s="35">
        <v>0</v>
      </c>
      <c r="PRE22" s="35">
        <v>0</v>
      </c>
      <c r="PRF22" s="35">
        <v>0</v>
      </c>
      <c r="PRG22" s="35">
        <v>0</v>
      </c>
      <c r="PRH22" s="35">
        <v>0</v>
      </c>
      <c r="PRI22" s="35">
        <v>0</v>
      </c>
      <c r="PRJ22" s="35">
        <v>0</v>
      </c>
      <c r="PRK22" s="35">
        <v>0</v>
      </c>
      <c r="PRL22" s="35">
        <v>0</v>
      </c>
      <c r="PRM22" s="35">
        <v>0</v>
      </c>
      <c r="PRN22" s="35">
        <v>0</v>
      </c>
      <c r="PRO22" s="35">
        <v>0</v>
      </c>
      <c r="PRP22" s="35">
        <v>0</v>
      </c>
      <c r="PRQ22" s="35">
        <v>0</v>
      </c>
      <c r="PRR22" s="35">
        <v>0</v>
      </c>
      <c r="PRS22" s="35">
        <v>0</v>
      </c>
      <c r="PRT22" s="35">
        <v>0</v>
      </c>
      <c r="PRU22" s="35">
        <v>0</v>
      </c>
      <c r="PRV22" s="35">
        <v>0</v>
      </c>
      <c r="PRW22" s="35">
        <v>0</v>
      </c>
      <c r="PRX22" s="35">
        <v>0</v>
      </c>
      <c r="PRY22" s="35">
        <v>0</v>
      </c>
      <c r="PRZ22" s="35">
        <v>0</v>
      </c>
      <c r="PSA22" s="35">
        <v>0</v>
      </c>
      <c r="PSB22" s="35">
        <v>0</v>
      </c>
      <c r="PSC22" s="35">
        <v>0</v>
      </c>
      <c r="PSD22" s="35">
        <v>0</v>
      </c>
      <c r="PSE22" s="35">
        <v>0</v>
      </c>
      <c r="PSF22" s="35">
        <v>0</v>
      </c>
      <c r="PSG22" s="35">
        <v>0</v>
      </c>
      <c r="PSH22" s="35">
        <v>0</v>
      </c>
      <c r="PSI22" s="35">
        <v>0</v>
      </c>
      <c r="PSJ22" s="35">
        <v>0</v>
      </c>
      <c r="PSK22" s="35">
        <v>0</v>
      </c>
      <c r="PSL22" s="35">
        <v>0</v>
      </c>
      <c r="PSM22" s="35">
        <v>0</v>
      </c>
      <c r="PSN22" s="35">
        <v>0</v>
      </c>
      <c r="PSO22" s="35">
        <v>0</v>
      </c>
      <c r="PSP22" s="35">
        <v>0</v>
      </c>
      <c r="PSQ22" s="35">
        <v>0</v>
      </c>
      <c r="PSR22" s="35">
        <v>0</v>
      </c>
      <c r="PSS22" s="35">
        <v>0</v>
      </c>
      <c r="PST22" s="35">
        <v>0</v>
      </c>
      <c r="PSU22" s="35">
        <v>0</v>
      </c>
      <c r="PSV22" s="35">
        <v>0</v>
      </c>
      <c r="PSW22" s="35">
        <v>0</v>
      </c>
      <c r="PSX22" s="35">
        <v>0</v>
      </c>
      <c r="PSY22" s="35">
        <v>0</v>
      </c>
      <c r="PSZ22" s="35">
        <v>0</v>
      </c>
      <c r="PTA22" s="35">
        <v>0</v>
      </c>
      <c r="PTB22" s="35">
        <v>0</v>
      </c>
      <c r="PTC22" s="35">
        <v>0</v>
      </c>
      <c r="PTD22" s="35">
        <v>0</v>
      </c>
      <c r="PTE22" s="35">
        <v>0</v>
      </c>
      <c r="PTF22" s="35">
        <v>0</v>
      </c>
      <c r="PTG22" s="35">
        <v>0</v>
      </c>
      <c r="PTH22" s="35">
        <v>0</v>
      </c>
      <c r="PTI22" s="35">
        <v>0</v>
      </c>
      <c r="PTJ22" s="35">
        <v>0</v>
      </c>
      <c r="PTK22" s="35">
        <v>0</v>
      </c>
      <c r="PTL22" s="35">
        <v>0</v>
      </c>
      <c r="PTM22" s="35">
        <v>0</v>
      </c>
      <c r="PTN22" s="35">
        <v>0</v>
      </c>
      <c r="PTO22" s="35">
        <v>0</v>
      </c>
      <c r="PTP22" s="35">
        <v>0</v>
      </c>
      <c r="PTQ22" s="35">
        <v>0</v>
      </c>
      <c r="PTR22" s="35">
        <v>0</v>
      </c>
      <c r="PTS22" s="35">
        <v>0</v>
      </c>
      <c r="PTT22" s="35">
        <v>0</v>
      </c>
      <c r="PTU22" s="35">
        <v>0</v>
      </c>
      <c r="PTV22" s="35">
        <v>0</v>
      </c>
      <c r="PTW22" s="35">
        <v>0</v>
      </c>
      <c r="PTX22" s="35">
        <v>0</v>
      </c>
      <c r="PTY22" s="35">
        <v>0</v>
      </c>
      <c r="PTZ22" s="35">
        <v>0</v>
      </c>
      <c r="PUA22" s="35">
        <v>0</v>
      </c>
      <c r="PUB22" s="35">
        <v>0</v>
      </c>
      <c r="PUC22" s="35">
        <v>0</v>
      </c>
      <c r="PUD22" s="35">
        <v>0</v>
      </c>
      <c r="PUE22" s="35">
        <v>0</v>
      </c>
      <c r="PUF22" s="35">
        <v>0</v>
      </c>
      <c r="PUG22" s="35">
        <v>0</v>
      </c>
      <c r="PUH22" s="35">
        <v>0</v>
      </c>
      <c r="PUI22" s="35">
        <v>0</v>
      </c>
      <c r="PUJ22" s="35">
        <v>0</v>
      </c>
      <c r="PUK22" s="35">
        <v>0</v>
      </c>
      <c r="PUL22" s="35">
        <v>0</v>
      </c>
      <c r="PUM22" s="35">
        <v>0</v>
      </c>
      <c r="PUN22" s="35">
        <v>0</v>
      </c>
      <c r="PUO22" s="35">
        <v>0</v>
      </c>
      <c r="PUP22" s="35">
        <v>0</v>
      </c>
      <c r="PUQ22" s="35">
        <v>0</v>
      </c>
      <c r="PUR22" s="35">
        <v>0</v>
      </c>
      <c r="PUS22" s="35">
        <v>0</v>
      </c>
      <c r="PUT22" s="35">
        <v>0</v>
      </c>
      <c r="PUU22" s="35">
        <v>0</v>
      </c>
      <c r="PUV22" s="35">
        <v>0</v>
      </c>
      <c r="PUW22" s="35">
        <v>0</v>
      </c>
      <c r="PUX22" s="35">
        <v>0</v>
      </c>
      <c r="PUY22" s="35">
        <v>0</v>
      </c>
      <c r="PUZ22" s="35">
        <v>0</v>
      </c>
      <c r="PVA22" s="35">
        <v>0</v>
      </c>
      <c r="PVB22" s="35">
        <v>0</v>
      </c>
      <c r="PVC22" s="35">
        <v>0</v>
      </c>
      <c r="PVD22" s="35">
        <v>0</v>
      </c>
      <c r="PVE22" s="35">
        <v>0</v>
      </c>
      <c r="PVF22" s="35">
        <v>0</v>
      </c>
      <c r="PVG22" s="35">
        <v>0</v>
      </c>
      <c r="PVH22" s="35">
        <v>0</v>
      </c>
      <c r="PVI22" s="35">
        <v>0</v>
      </c>
      <c r="PVJ22" s="35">
        <v>0</v>
      </c>
      <c r="PVK22" s="35">
        <v>0</v>
      </c>
      <c r="PVL22" s="35">
        <v>0</v>
      </c>
      <c r="PVM22" s="35">
        <v>0</v>
      </c>
      <c r="PVN22" s="35">
        <v>0</v>
      </c>
      <c r="PVO22" s="35">
        <v>0</v>
      </c>
      <c r="PVP22" s="35">
        <v>0</v>
      </c>
      <c r="PVQ22" s="35">
        <v>0</v>
      </c>
      <c r="PVR22" s="35">
        <v>0</v>
      </c>
      <c r="PVS22" s="35">
        <v>0</v>
      </c>
      <c r="PVT22" s="35">
        <v>0</v>
      </c>
      <c r="PVU22" s="35">
        <v>0</v>
      </c>
      <c r="PVV22" s="35">
        <v>0</v>
      </c>
      <c r="PVW22" s="35">
        <v>0</v>
      </c>
      <c r="PVX22" s="35">
        <v>0</v>
      </c>
      <c r="PVY22" s="35">
        <v>0</v>
      </c>
      <c r="PVZ22" s="35">
        <v>0</v>
      </c>
      <c r="PWA22" s="35">
        <v>0</v>
      </c>
      <c r="PWB22" s="35">
        <v>0</v>
      </c>
      <c r="PWC22" s="35">
        <v>0</v>
      </c>
      <c r="PWD22" s="35">
        <v>0</v>
      </c>
      <c r="PWE22" s="35">
        <v>0</v>
      </c>
      <c r="PWF22" s="35">
        <v>0</v>
      </c>
      <c r="PWG22" s="35">
        <v>0</v>
      </c>
      <c r="PWH22" s="35">
        <v>0</v>
      </c>
      <c r="PWI22" s="35">
        <v>0</v>
      </c>
      <c r="PWJ22" s="35">
        <v>0</v>
      </c>
      <c r="PWK22" s="35">
        <v>0</v>
      </c>
      <c r="PWL22" s="35">
        <v>0</v>
      </c>
      <c r="PWM22" s="35">
        <v>0</v>
      </c>
      <c r="PWN22" s="35">
        <v>0</v>
      </c>
      <c r="PWO22" s="35">
        <v>0</v>
      </c>
      <c r="PWP22" s="35">
        <v>0</v>
      </c>
      <c r="PWQ22" s="35">
        <v>0</v>
      </c>
      <c r="PWR22" s="35">
        <v>0</v>
      </c>
      <c r="PWS22" s="35">
        <v>0</v>
      </c>
      <c r="PWT22" s="35">
        <v>0</v>
      </c>
      <c r="PWU22" s="35">
        <v>0</v>
      </c>
      <c r="PWV22" s="35">
        <v>0</v>
      </c>
      <c r="PWW22" s="35">
        <v>0</v>
      </c>
      <c r="PWX22" s="35">
        <v>0</v>
      </c>
      <c r="PWY22" s="35">
        <v>0</v>
      </c>
      <c r="PWZ22" s="35">
        <v>0</v>
      </c>
      <c r="PXA22" s="35">
        <v>0</v>
      </c>
      <c r="PXB22" s="35">
        <v>0</v>
      </c>
      <c r="PXC22" s="35">
        <v>0</v>
      </c>
      <c r="PXD22" s="35">
        <v>0</v>
      </c>
      <c r="PXE22" s="35">
        <v>0</v>
      </c>
      <c r="PXF22" s="35">
        <v>0</v>
      </c>
      <c r="PXG22" s="35">
        <v>0</v>
      </c>
      <c r="PXH22" s="35">
        <v>0</v>
      </c>
      <c r="PXI22" s="35">
        <v>0</v>
      </c>
      <c r="PXJ22" s="35">
        <v>0</v>
      </c>
      <c r="PXK22" s="35">
        <v>0</v>
      </c>
      <c r="PXL22" s="35">
        <v>0</v>
      </c>
      <c r="PXM22" s="35">
        <v>0</v>
      </c>
      <c r="PXN22" s="35">
        <v>0</v>
      </c>
      <c r="PXO22" s="35">
        <v>0</v>
      </c>
      <c r="PXP22" s="35">
        <v>0</v>
      </c>
      <c r="PXQ22" s="35">
        <v>0</v>
      </c>
      <c r="PXR22" s="35">
        <v>0</v>
      </c>
      <c r="PXS22" s="35">
        <v>0</v>
      </c>
      <c r="PXT22" s="35">
        <v>0</v>
      </c>
      <c r="PXU22" s="35">
        <v>0</v>
      </c>
      <c r="PXV22" s="35">
        <v>0</v>
      </c>
      <c r="PXW22" s="35">
        <v>0</v>
      </c>
      <c r="PXX22" s="35">
        <v>0</v>
      </c>
      <c r="PXY22" s="35">
        <v>0</v>
      </c>
      <c r="PXZ22" s="35">
        <v>0</v>
      </c>
      <c r="PYA22" s="35">
        <v>0</v>
      </c>
      <c r="PYB22" s="35">
        <v>0</v>
      </c>
      <c r="PYC22" s="35">
        <v>0</v>
      </c>
      <c r="PYD22" s="35">
        <v>0</v>
      </c>
      <c r="PYE22" s="35">
        <v>0</v>
      </c>
      <c r="PYF22" s="35">
        <v>0</v>
      </c>
      <c r="PYG22" s="35">
        <v>0</v>
      </c>
      <c r="PYH22" s="35">
        <v>0</v>
      </c>
      <c r="PYI22" s="35">
        <v>0</v>
      </c>
      <c r="PYJ22" s="35">
        <v>0</v>
      </c>
      <c r="PYK22" s="35">
        <v>0</v>
      </c>
      <c r="PYL22" s="35">
        <v>0</v>
      </c>
      <c r="PYM22" s="35">
        <v>0</v>
      </c>
      <c r="PYN22" s="35">
        <v>0</v>
      </c>
      <c r="PYO22" s="35">
        <v>0</v>
      </c>
      <c r="PYP22" s="35">
        <v>0</v>
      </c>
      <c r="PYQ22" s="35">
        <v>0</v>
      </c>
      <c r="PYR22" s="35">
        <v>0</v>
      </c>
      <c r="PYS22" s="35">
        <v>0</v>
      </c>
      <c r="PYT22" s="35">
        <v>0</v>
      </c>
      <c r="PYU22" s="35">
        <v>0</v>
      </c>
      <c r="PYV22" s="35">
        <v>0</v>
      </c>
      <c r="PYW22" s="35">
        <v>0</v>
      </c>
      <c r="PYX22" s="35">
        <v>0</v>
      </c>
      <c r="PYY22" s="35">
        <v>0</v>
      </c>
      <c r="PYZ22" s="35">
        <v>0</v>
      </c>
      <c r="PZA22" s="35">
        <v>0</v>
      </c>
      <c r="PZB22" s="35">
        <v>0</v>
      </c>
      <c r="PZC22" s="35">
        <v>0</v>
      </c>
      <c r="PZD22" s="35">
        <v>0</v>
      </c>
      <c r="PZE22" s="35">
        <v>0</v>
      </c>
      <c r="PZF22" s="35">
        <v>0</v>
      </c>
      <c r="PZG22" s="35">
        <v>0</v>
      </c>
      <c r="PZH22" s="35">
        <v>0</v>
      </c>
      <c r="PZI22" s="35">
        <v>0</v>
      </c>
      <c r="PZJ22" s="35">
        <v>0</v>
      </c>
      <c r="PZK22" s="35">
        <v>0</v>
      </c>
      <c r="PZL22" s="35">
        <v>0</v>
      </c>
      <c r="PZM22" s="35">
        <v>0</v>
      </c>
      <c r="PZN22" s="35">
        <v>0</v>
      </c>
      <c r="PZO22" s="35">
        <v>0</v>
      </c>
      <c r="PZP22" s="35">
        <v>0</v>
      </c>
      <c r="PZQ22" s="35">
        <v>0</v>
      </c>
      <c r="PZR22" s="35">
        <v>0</v>
      </c>
      <c r="PZS22" s="35">
        <v>0</v>
      </c>
      <c r="PZT22" s="35">
        <v>0</v>
      </c>
      <c r="PZU22" s="35">
        <v>0</v>
      </c>
      <c r="PZV22" s="35">
        <v>0</v>
      </c>
      <c r="PZW22" s="35">
        <v>0</v>
      </c>
      <c r="PZX22" s="35">
        <v>0</v>
      </c>
      <c r="PZY22" s="35">
        <v>0</v>
      </c>
      <c r="PZZ22" s="35">
        <v>0</v>
      </c>
      <c r="QAA22" s="35">
        <v>0</v>
      </c>
      <c r="QAB22" s="35">
        <v>0</v>
      </c>
      <c r="QAC22" s="35">
        <v>0</v>
      </c>
      <c r="QAD22" s="35">
        <v>0</v>
      </c>
      <c r="QAE22" s="35">
        <v>0</v>
      </c>
      <c r="QAF22" s="35">
        <v>0</v>
      </c>
      <c r="QAG22" s="35">
        <v>0</v>
      </c>
      <c r="QAH22" s="35">
        <v>0</v>
      </c>
      <c r="QAI22" s="35">
        <v>0</v>
      </c>
      <c r="QAJ22" s="35">
        <v>0</v>
      </c>
      <c r="QAK22" s="35">
        <v>0</v>
      </c>
      <c r="QAL22" s="35">
        <v>0</v>
      </c>
      <c r="QAM22" s="35">
        <v>0</v>
      </c>
      <c r="QAN22" s="35">
        <v>0</v>
      </c>
      <c r="QAO22" s="35">
        <v>0</v>
      </c>
      <c r="QAP22" s="35">
        <v>0</v>
      </c>
      <c r="QAQ22" s="35">
        <v>0</v>
      </c>
      <c r="QAR22" s="35">
        <v>0</v>
      </c>
      <c r="QAS22" s="35">
        <v>0</v>
      </c>
      <c r="QAT22" s="35">
        <v>0</v>
      </c>
      <c r="QAU22" s="35">
        <v>0</v>
      </c>
      <c r="QAV22" s="35">
        <v>0</v>
      </c>
      <c r="QAW22" s="35">
        <v>0</v>
      </c>
      <c r="QAX22" s="35">
        <v>0</v>
      </c>
      <c r="QAY22" s="35">
        <v>0</v>
      </c>
      <c r="QAZ22" s="35">
        <v>0</v>
      </c>
      <c r="QBA22" s="35">
        <v>0</v>
      </c>
      <c r="QBB22" s="35">
        <v>0</v>
      </c>
      <c r="QBC22" s="35">
        <v>0</v>
      </c>
      <c r="QBD22" s="35">
        <v>0</v>
      </c>
      <c r="QBE22" s="35">
        <v>0</v>
      </c>
      <c r="QBF22" s="35">
        <v>0</v>
      </c>
      <c r="QBG22" s="35">
        <v>0</v>
      </c>
      <c r="QBH22" s="35">
        <v>0</v>
      </c>
      <c r="QBI22" s="35">
        <v>0</v>
      </c>
      <c r="QBJ22" s="35">
        <v>0</v>
      </c>
      <c r="QBK22" s="35">
        <v>0</v>
      </c>
      <c r="QBL22" s="35">
        <v>0</v>
      </c>
      <c r="QBM22" s="35">
        <v>0</v>
      </c>
      <c r="QBN22" s="35">
        <v>0</v>
      </c>
      <c r="QBO22" s="35">
        <v>0</v>
      </c>
      <c r="QBP22" s="35">
        <v>0</v>
      </c>
      <c r="QBQ22" s="35">
        <v>0</v>
      </c>
      <c r="QBR22" s="35">
        <v>0</v>
      </c>
      <c r="QBS22" s="35">
        <v>0</v>
      </c>
      <c r="QBT22" s="35">
        <v>0</v>
      </c>
      <c r="QBU22" s="35">
        <v>0</v>
      </c>
      <c r="QBV22" s="35">
        <v>0</v>
      </c>
      <c r="QBW22" s="35">
        <v>0</v>
      </c>
      <c r="QBX22" s="35">
        <v>0</v>
      </c>
      <c r="QBY22" s="35">
        <v>0</v>
      </c>
      <c r="QBZ22" s="35">
        <v>0</v>
      </c>
      <c r="QCA22" s="35">
        <v>0</v>
      </c>
      <c r="QCB22" s="35">
        <v>0</v>
      </c>
      <c r="QCC22" s="35">
        <v>0</v>
      </c>
      <c r="QCD22" s="35">
        <v>0</v>
      </c>
      <c r="QCE22" s="35">
        <v>0</v>
      </c>
      <c r="QCF22" s="35">
        <v>0</v>
      </c>
      <c r="QCG22" s="35">
        <v>0</v>
      </c>
      <c r="QCH22" s="35">
        <v>0</v>
      </c>
      <c r="QCI22" s="35">
        <v>0</v>
      </c>
      <c r="QCJ22" s="35">
        <v>0</v>
      </c>
      <c r="QCK22" s="35">
        <v>0</v>
      </c>
      <c r="QCL22" s="35">
        <v>0</v>
      </c>
      <c r="QCM22" s="35">
        <v>0</v>
      </c>
      <c r="QCN22" s="35">
        <v>0</v>
      </c>
      <c r="QCO22" s="35">
        <v>0</v>
      </c>
      <c r="QCP22" s="35">
        <v>0</v>
      </c>
      <c r="QCQ22" s="35">
        <v>0</v>
      </c>
      <c r="QCR22" s="35">
        <v>0</v>
      </c>
      <c r="QCS22" s="35">
        <v>0</v>
      </c>
      <c r="QCT22" s="35">
        <v>0</v>
      </c>
      <c r="QCU22" s="35">
        <v>0</v>
      </c>
      <c r="QCV22" s="35">
        <v>0</v>
      </c>
      <c r="QCW22" s="35">
        <v>0</v>
      </c>
      <c r="QCX22" s="35">
        <v>0</v>
      </c>
      <c r="QCY22" s="35">
        <v>0</v>
      </c>
      <c r="QCZ22" s="35">
        <v>0</v>
      </c>
      <c r="QDA22" s="35">
        <v>0</v>
      </c>
      <c r="QDB22" s="35">
        <v>0</v>
      </c>
      <c r="QDC22" s="35">
        <v>0</v>
      </c>
      <c r="QDD22" s="35">
        <v>0</v>
      </c>
      <c r="QDE22" s="35">
        <v>0</v>
      </c>
      <c r="QDF22" s="35">
        <v>0</v>
      </c>
      <c r="QDG22" s="35">
        <v>0</v>
      </c>
      <c r="QDH22" s="35">
        <v>0</v>
      </c>
      <c r="QDI22" s="35">
        <v>0</v>
      </c>
      <c r="QDJ22" s="35">
        <v>0</v>
      </c>
      <c r="QDK22" s="35">
        <v>0</v>
      </c>
      <c r="QDL22" s="35">
        <v>0</v>
      </c>
      <c r="QDM22" s="35">
        <v>0</v>
      </c>
      <c r="QDN22" s="35">
        <v>0</v>
      </c>
      <c r="QDO22" s="35">
        <v>0</v>
      </c>
      <c r="QDP22" s="35">
        <v>0</v>
      </c>
      <c r="QDQ22" s="35">
        <v>0</v>
      </c>
      <c r="QDR22" s="35">
        <v>0</v>
      </c>
      <c r="QDS22" s="35">
        <v>0</v>
      </c>
      <c r="QDT22" s="35">
        <v>0</v>
      </c>
      <c r="QDU22" s="35">
        <v>0</v>
      </c>
      <c r="QDV22" s="35">
        <v>0</v>
      </c>
      <c r="QDW22" s="35">
        <v>0</v>
      </c>
      <c r="QDX22" s="35">
        <v>0</v>
      </c>
      <c r="QDY22" s="35">
        <v>0</v>
      </c>
      <c r="QDZ22" s="35">
        <v>0</v>
      </c>
      <c r="QEA22" s="35">
        <v>0</v>
      </c>
      <c r="QEB22" s="35">
        <v>0</v>
      </c>
      <c r="QEC22" s="35">
        <v>0</v>
      </c>
      <c r="QED22" s="35">
        <v>0</v>
      </c>
      <c r="QEE22" s="35">
        <v>0</v>
      </c>
      <c r="QEF22" s="35">
        <v>0</v>
      </c>
      <c r="QEG22" s="35">
        <v>0</v>
      </c>
      <c r="QEH22" s="35">
        <v>0</v>
      </c>
      <c r="QEI22" s="35">
        <v>0</v>
      </c>
      <c r="QEJ22" s="35">
        <v>0</v>
      </c>
      <c r="QEK22" s="35">
        <v>0</v>
      </c>
      <c r="QEL22" s="35">
        <v>0</v>
      </c>
      <c r="QEM22" s="35">
        <v>0</v>
      </c>
      <c r="QEN22" s="35">
        <v>0</v>
      </c>
      <c r="QEO22" s="35">
        <v>0</v>
      </c>
      <c r="QEP22" s="35">
        <v>0</v>
      </c>
      <c r="QEQ22" s="35">
        <v>0</v>
      </c>
      <c r="QER22" s="35">
        <v>0</v>
      </c>
      <c r="QES22" s="35">
        <v>0</v>
      </c>
      <c r="QET22" s="35">
        <v>0</v>
      </c>
      <c r="QEU22" s="35">
        <v>0</v>
      </c>
      <c r="QEV22" s="35">
        <v>0</v>
      </c>
      <c r="QEW22" s="35">
        <v>0</v>
      </c>
      <c r="QEX22" s="35">
        <v>0</v>
      </c>
      <c r="QEY22" s="35">
        <v>0</v>
      </c>
      <c r="QEZ22" s="35">
        <v>0</v>
      </c>
      <c r="QFA22" s="35">
        <v>0</v>
      </c>
      <c r="QFB22" s="35">
        <v>0</v>
      </c>
      <c r="QFC22" s="35">
        <v>0</v>
      </c>
      <c r="QFD22" s="35">
        <v>0</v>
      </c>
      <c r="QFE22" s="35">
        <v>0</v>
      </c>
      <c r="QFF22" s="35">
        <v>0</v>
      </c>
      <c r="QFG22" s="35">
        <v>0</v>
      </c>
      <c r="QFH22" s="35">
        <v>0</v>
      </c>
      <c r="QFI22" s="35">
        <v>0</v>
      </c>
      <c r="QFJ22" s="35">
        <v>0</v>
      </c>
      <c r="QFK22" s="35">
        <v>0</v>
      </c>
      <c r="QFL22" s="35">
        <v>0</v>
      </c>
      <c r="QFM22" s="35">
        <v>0</v>
      </c>
      <c r="QFN22" s="35">
        <v>0</v>
      </c>
      <c r="QFO22" s="35">
        <v>0</v>
      </c>
      <c r="QFP22" s="35">
        <v>0</v>
      </c>
      <c r="QFQ22" s="35">
        <v>0</v>
      </c>
      <c r="QFR22" s="35">
        <v>0</v>
      </c>
      <c r="QFS22" s="35">
        <v>0</v>
      </c>
      <c r="QFT22" s="35">
        <v>0</v>
      </c>
      <c r="QFU22" s="35">
        <v>0</v>
      </c>
      <c r="QFV22" s="35">
        <v>0</v>
      </c>
      <c r="QFW22" s="35">
        <v>0</v>
      </c>
      <c r="QFX22" s="35">
        <v>0</v>
      </c>
      <c r="QFY22" s="35">
        <v>0</v>
      </c>
      <c r="QFZ22" s="35">
        <v>0</v>
      </c>
      <c r="QGA22" s="35">
        <v>0</v>
      </c>
      <c r="QGB22" s="35">
        <v>0</v>
      </c>
      <c r="QGC22" s="35">
        <v>0</v>
      </c>
      <c r="QGD22" s="35">
        <v>0</v>
      </c>
      <c r="QGE22" s="35">
        <v>0</v>
      </c>
      <c r="QGF22" s="35">
        <v>0</v>
      </c>
      <c r="QGG22" s="35">
        <v>0</v>
      </c>
      <c r="QGH22" s="35">
        <v>0</v>
      </c>
      <c r="QGI22" s="35">
        <v>0</v>
      </c>
      <c r="QGJ22" s="35">
        <v>0</v>
      </c>
      <c r="QGK22" s="35">
        <v>0</v>
      </c>
      <c r="QGL22" s="35">
        <v>0</v>
      </c>
      <c r="QGM22" s="35">
        <v>0</v>
      </c>
      <c r="QGN22" s="35">
        <v>0</v>
      </c>
      <c r="QGO22" s="35">
        <v>0</v>
      </c>
      <c r="QGP22" s="35">
        <v>0</v>
      </c>
      <c r="QGQ22" s="35">
        <v>0</v>
      </c>
      <c r="QGR22" s="35">
        <v>0</v>
      </c>
      <c r="QGS22" s="35">
        <v>0</v>
      </c>
      <c r="QGT22" s="35">
        <v>0</v>
      </c>
      <c r="QGU22" s="35">
        <v>0</v>
      </c>
      <c r="QGV22" s="35">
        <v>0</v>
      </c>
      <c r="QGW22" s="35">
        <v>0</v>
      </c>
      <c r="QGX22" s="35">
        <v>0</v>
      </c>
      <c r="QGY22" s="35">
        <v>0</v>
      </c>
      <c r="QGZ22" s="35">
        <v>0</v>
      </c>
      <c r="QHA22" s="35">
        <v>0</v>
      </c>
      <c r="QHB22" s="35">
        <v>0</v>
      </c>
      <c r="QHC22" s="35">
        <v>0</v>
      </c>
      <c r="QHD22" s="35">
        <v>0</v>
      </c>
      <c r="QHE22" s="35">
        <v>0</v>
      </c>
      <c r="QHF22" s="35">
        <v>0</v>
      </c>
      <c r="QHG22" s="35">
        <v>0</v>
      </c>
      <c r="QHH22" s="35">
        <v>0</v>
      </c>
      <c r="QHI22" s="35">
        <v>0</v>
      </c>
      <c r="QHJ22" s="35">
        <v>0</v>
      </c>
      <c r="QHK22" s="35">
        <v>0</v>
      </c>
      <c r="QHL22" s="35">
        <v>0</v>
      </c>
      <c r="QHM22" s="35">
        <v>0</v>
      </c>
      <c r="QHN22" s="35">
        <v>0</v>
      </c>
      <c r="QHO22" s="35">
        <v>0</v>
      </c>
      <c r="QHP22" s="35">
        <v>0</v>
      </c>
      <c r="QHQ22" s="35">
        <v>0</v>
      </c>
      <c r="QHR22" s="35">
        <v>0</v>
      </c>
      <c r="QHS22" s="35">
        <v>0</v>
      </c>
      <c r="QHT22" s="35">
        <v>0</v>
      </c>
      <c r="QHU22" s="35">
        <v>0</v>
      </c>
      <c r="QHV22" s="35">
        <v>0</v>
      </c>
      <c r="QHW22" s="35">
        <v>0</v>
      </c>
      <c r="QHX22" s="35">
        <v>0</v>
      </c>
      <c r="QHY22" s="35">
        <v>0</v>
      </c>
      <c r="QHZ22" s="35">
        <v>0</v>
      </c>
      <c r="QIA22" s="35">
        <v>0</v>
      </c>
      <c r="QIB22" s="35">
        <v>0</v>
      </c>
      <c r="QIC22" s="35">
        <v>0</v>
      </c>
      <c r="QID22" s="35">
        <v>0</v>
      </c>
      <c r="QIE22" s="35">
        <v>0</v>
      </c>
      <c r="QIF22" s="35">
        <v>0</v>
      </c>
      <c r="QIG22" s="35">
        <v>0</v>
      </c>
      <c r="QIH22" s="35">
        <v>0</v>
      </c>
      <c r="QII22" s="35">
        <v>0</v>
      </c>
      <c r="QIJ22" s="35">
        <v>0</v>
      </c>
      <c r="QIK22" s="35">
        <v>0</v>
      </c>
      <c r="QIL22" s="35">
        <v>0</v>
      </c>
      <c r="QIM22" s="35">
        <v>0</v>
      </c>
      <c r="QIN22" s="35">
        <v>0</v>
      </c>
      <c r="QIO22" s="35">
        <v>0</v>
      </c>
      <c r="QIP22" s="35">
        <v>0</v>
      </c>
      <c r="QIQ22" s="35">
        <v>0</v>
      </c>
      <c r="QIR22" s="35">
        <v>0</v>
      </c>
      <c r="QIS22" s="35">
        <v>0</v>
      </c>
      <c r="QIT22" s="35">
        <v>0</v>
      </c>
      <c r="QIU22" s="35">
        <v>0</v>
      </c>
      <c r="QIV22" s="35">
        <v>0</v>
      </c>
      <c r="QIW22" s="35">
        <v>0</v>
      </c>
      <c r="QIX22" s="35">
        <v>0</v>
      </c>
      <c r="QIY22" s="35">
        <v>0</v>
      </c>
      <c r="QIZ22" s="35">
        <v>0</v>
      </c>
      <c r="QJA22" s="35">
        <v>0</v>
      </c>
      <c r="QJB22" s="35">
        <v>0</v>
      </c>
      <c r="QJC22" s="35">
        <v>0</v>
      </c>
      <c r="QJD22" s="35">
        <v>0</v>
      </c>
      <c r="QJE22" s="35">
        <v>0</v>
      </c>
      <c r="QJF22" s="35">
        <v>0</v>
      </c>
      <c r="QJG22" s="35">
        <v>0</v>
      </c>
      <c r="QJH22" s="35">
        <v>0</v>
      </c>
      <c r="QJI22" s="35">
        <v>0</v>
      </c>
      <c r="QJJ22" s="35">
        <v>0</v>
      </c>
      <c r="QJK22" s="35">
        <v>0</v>
      </c>
      <c r="QJL22" s="35">
        <v>0</v>
      </c>
      <c r="QJM22" s="35">
        <v>0</v>
      </c>
      <c r="QJN22" s="35">
        <v>0</v>
      </c>
      <c r="QJO22" s="35">
        <v>0</v>
      </c>
      <c r="QJP22" s="35">
        <v>0</v>
      </c>
      <c r="QJQ22" s="35">
        <v>0</v>
      </c>
      <c r="QJR22" s="35">
        <v>0</v>
      </c>
      <c r="QJS22" s="35">
        <v>0</v>
      </c>
      <c r="QJT22" s="35">
        <v>0</v>
      </c>
      <c r="QJU22" s="35">
        <v>0</v>
      </c>
      <c r="QJV22" s="35">
        <v>0</v>
      </c>
      <c r="QJW22" s="35">
        <v>0</v>
      </c>
      <c r="QJX22" s="35">
        <v>0</v>
      </c>
      <c r="QJY22" s="35">
        <v>0</v>
      </c>
      <c r="QJZ22" s="35">
        <v>0</v>
      </c>
      <c r="QKA22" s="35">
        <v>0</v>
      </c>
      <c r="QKB22" s="35">
        <v>0</v>
      </c>
      <c r="QKC22" s="35">
        <v>0</v>
      </c>
      <c r="QKD22" s="35">
        <v>0</v>
      </c>
      <c r="QKE22" s="35">
        <v>0</v>
      </c>
      <c r="QKF22" s="35">
        <v>0</v>
      </c>
      <c r="QKG22" s="35">
        <v>0</v>
      </c>
      <c r="QKH22" s="35">
        <v>0</v>
      </c>
      <c r="QKI22" s="35">
        <v>0</v>
      </c>
      <c r="QKJ22" s="35">
        <v>0</v>
      </c>
      <c r="QKK22" s="35">
        <v>0</v>
      </c>
      <c r="QKL22" s="35">
        <v>0</v>
      </c>
      <c r="QKM22" s="35">
        <v>0</v>
      </c>
      <c r="QKN22" s="35">
        <v>0</v>
      </c>
      <c r="QKO22" s="35">
        <v>0</v>
      </c>
      <c r="QKP22" s="35">
        <v>0</v>
      </c>
      <c r="QKQ22" s="35">
        <v>0</v>
      </c>
      <c r="QKR22" s="35">
        <v>0</v>
      </c>
      <c r="QKS22" s="35">
        <v>0</v>
      </c>
      <c r="QKT22" s="35">
        <v>0</v>
      </c>
      <c r="QKU22" s="35">
        <v>0</v>
      </c>
      <c r="QKV22" s="35">
        <v>0</v>
      </c>
      <c r="QKW22" s="35">
        <v>0</v>
      </c>
      <c r="QKX22" s="35">
        <v>0</v>
      </c>
      <c r="QKY22" s="35">
        <v>0</v>
      </c>
      <c r="QKZ22" s="35">
        <v>0</v>
      </c>
      <c r="QLA22" s="35">
        <v>0</v>
      </c>
      <c r="QLB22" s="35">
        <v>0</v>
      </c>
      <c r="QLC22" s="35">
        <v>0</v>
      </c>
      <c r="QLD22" s="35">
        <v>0</v>
      </c>
      <c r="QLE22" s="35">
        <v>0</v>
      </c>
      <c r="QLF22" s="35">
        <v>0</v>
      </c>
      <c r="QLG22" s="35">
        <v>0</v>
      </c>
      <c r="QLH22" s="35">
        <v>0</v>
      </c>
      <c r="QLI22" s="35">
        <v>0</v>
      </c>
      <c r="QLJ22" s="35">
        <v>0</v>
      </c>
      <c r="QLK22" s="35">
        <v>0</v>
      </c>
      <c r="QLL22" s="35">
        <v>0</v>
      </c>
      <c r="QLM22" s="35">
        <v>0</v>
      </c>
      <c r="QLN22" s="35">
        <v>0</v>
      </c>
      <c r="QLO22" s="35">
        <v>0</v>
      </c>
      <c r="QLP22" s="35">
        <v>0</v>
      </c>
      <c r="QLQ22" s="35">
        <v>0</v>
      </c>
      <c r="QLR22" s="35">
        <v>0</v>
      </c>
      <c r="QLS22" s="35">
        <v>0</v>
      </c>
      <c r="QLT22" s="35">
        <v>0</v>
      </c>
      <c r="QLU22" s="35">
        <v>0</v>
      </c>
      <c r="QLV22" s="35">
        <v>0</v>
      </c>
      <c r="QLW22" s="35">
        <v>0</v>
      </c>
      <c r="QLX22" s="35">
        <v>0</v>
      </c>
      <c r="QLY22" s="35">
        <v>0</v>
      </c>
      <c r="QLZ22" s="35">
        <v>0</v>
      </c>
      <c r="QMA22" s="35">
        <v>0</v>
      </c>
      <c r="QMB22" s="35">
        <v>0</v>
      </c>
      <c r="QMC22" s="35">
        <v>0</v>
      </c>
      <c r="QMD22" s="35">
        <v>0</v>
      </c>
      <c r="QME22" s="35">
        <v>0</v>
      </c>
      <c r="QMF22" s="35">
        <v>0</v>
      </c>
      <c r="QMG22" s="35">
        <v>0</v>
      </c>
      <c r="QMH22" s="35">
        <v>0</v>
      </c>
      <c r="QMI22" s="35">
        <v>0</v>
      </c>
      <c r="QMJ22" s="35">
        <v>0</v>
      </c>
      <c r="QMK22" s="35">
        <v>0</v>
      </c>
      <c r="QML22" s="35">
        <v>0</v>
      </c>
      <c r="QMM22" s="35">
        <v>0</v>
      </c>
      <c r="QMN22" s="35">
        <v>0</v>
      </c>
      <c r="QMO22" s="35">
        <v>0</v>
      </c>
      <c r="QMP22" s="35">
        <v>0</v>
      </c>
      <c r="QMQ22" s="35">
        <v>0</v>
      </c>
      <c r="QMR22" s="35">
        <v>0</v>
      </c>
      <c r="QMS22" s="35">
        <v>0</v>
      </c>
      <c r="QMT22" s="35">
        <v>0</v>
      </c>
      <c r="QMU22" s="35">
        <v>0</v>
      </c>
      <c r="QMV22" s="35">
        <v>0</v>
      </c>
      <c r="QMW22" s="35">
        <v>0</v>
      </c>
      <c r="QMX22" s="35">
        <v>0</v>
      </c>
      <c r="QMY22" s="35">
        <v>0</v>
      </c>
      <c r="QMZ22" s="35">
        <v>0</v>
      </c>
      <c r="QNA22" s="35">
        <v>0</v>
      </c>
      <c r="QNB22" s="35">
        <v>0</v>
      </c>
      <c r="QNC22" s="35">
        <v>0</v>
      </c>
      <c r="QND22" s="35">
        <v>0</v>
      </c>
      <c r="QNE22" s="35">
        <v>0</v>
      </c>
      <c r="QNF22" s="35">
        <v>0</v>
      </c>
      <c r="QNG22" s="35">
        <v>0</v>
      </c>
      <c r="QNH22" s="35">
        <v>0</v>
      </c>
      <c r="QNI22" s="35">
        <v>0</v>
      </c>
      <c r="QNJ22" s="35">
        <v>0</v>
      </c>
      <c r="QNK22" s="35">
        <v>0</v>
      </c>
      <c r="QNL22" s="35">
        <v>0</v>
      </c>
      <c r="QNM22" s="35">
        <v>0</v>
      </c>
      <c r="QNN22" s="35">
        <v>0</v>
      </c>
      <c r="QNO22" s="35">
        <v>0</v>
      </c>
      <c r="QNP22" s="35">
        <v>0</v>
      </c>
      <c r="QNQ22" s="35">
        <v>0</v>
      </c>
      <c r="QNR22" s="35">
        <v>0</v>
      </c>
      <c r="QNS22" s="35">
        <v>0</v>
      </c>
      <c r="QNT22" s="35">
        <v>0</v>
      </c>
      <c r="QNU22" s="35">
        <v>0</v>
      </c>
      <c r="QNV22" s="35">
        <v>0</v>
      </c>
      <c r="QNW22" s="35">
        <v>0</v>
      </c>
      <c r="QNX22" s="35">
        <v>0</v>
      </c>
      <c r="QNY22" s="35">
        <v>0</v>
      </c>
      <c r="QNZ22" s="35">
        <v>0</v>
      </c>
      <c r="QOA22" s="35">
        <v>0</v>
      </c>
      <c r="QOB22" s="35">
        <v>0</v>
      </c>
      <c r="QOC22" s="35">
        <v>0</v>
      </c>
      <c r="QOD22" s="35">
        <v>0</v>
      </c>
      <c r="QOE22" s="35">
        <v>0</v>
      </c>
      <c r="QOF22" s="35">
        <v>0</v>
      </c>
      <c r="QOG22" s="35">
        <v>0</v>
      </c>
      <c r="QOH22" s="35">
        <v>0</v>
      </c>
      <c r="QOI22" s="35">
        <v>0</v>
      </c>
      <c r="QOJ22" s="35">
        <v>0</v>
      </c>
      <c r="QOK22" s="35">
        <v>0</v>
      </c>
      <c r="QOL22" s="35">
        <v>0</v>
      </c>
      <c r="QOM22" s="35">
        <v>0</v>
      </c>
      <c r="QON22" s="35">
        <v>0</v>
      </c>
      <c r="QOO22" s="35">
        <v>0</v>
      </c>
      <c r="QOP22" s="35">
        <v>0</v>
      </c>
      <c r="QOQ22" s="35">
        <v>0</v>
      </c>
      <c r="QOR22" s="35">
        <v>0</v>
      </c>
      <c r="QOS22" s="35">
        <v>0</v>
      </c>
      <c r="QOT22" s="35">
        <v>0</v>
      </c>
      <c r="QOU22" s="35">
        <v>0</v>
      </c>
      <c r="QOV22" s="35">
        <v>0</v>
      </c>
      <c r="QOW22" s="35">
        <v>0</v>
      </c>
      <c r="QOX22" s="35">
        <v>0</v>
      </c>
      <c r="QOY22" s="35">
        <v>0</v>
      </c>
      <c r="QOZ22" s="35">
        <v>0</v>
      </c>
      <c r="QPA22" s="35">
        <v>0</v>
      </c>
      <c r="QPB22" s="35">
        <v>0</v>
      </c>
      <c r="QPC22" s="35">
        <v>0</v>
      </c>
      <c r="QPD22" s="35">
        <v>0</v>
      </c>
      <c r="QPE22" s="35">
        <v>0</v>
      </c>
      <c r="QPF22" s="35">
        <v>0</v>
      </c>
      <c r="QPG22" s="35">
        <v>0</v>
      </c>
      <c r="QPH22" s="35">
        <v>0</v>
      </c>
      <c r="QPI22" s="35">
        <v>0</v>
      </c>
      <c r="QPJ22" s="35">
        <v>0</v>
      </c>
      <c r="QPK22" s="35">
        <v>0</v>
      </c>
      <c r="QPL22" s="35">
        <v>0</v>
      </c>
      <c r="QPM22" s="35">
        <v>0</v>
      </c>
      <c r="QPN22" s="35">
        <v>0</v>
      </c>
      <c r="QPO22" s="35">
        <v>0</v>
      </c>
      <c r="QPP22" s="35">
        <v>0</v>
      </c>
      <c r="QPQ22" s="35">
        <v>0</v>
      </c>
      <c r="QPR22" s="35">
        <v>0</v>
      </c>
      <c r="QPS22" s="35">
        <v>0</v>
      </c>
      <c r="QPT22" s="35">
        <v>0</v>
      </c>
      <c r="QPU22" s="35">
        <v>0</v>
      </c>
      <c r="QPV22" s="35">
        <v>0</v>
      </c>
      <c r="QPW22" s="35">
        <v>0</v>
      </c>
      <c r="QPX22" s="35">
        <v>0</v>
      </c>
      <c r="QPY22" s="35">
        <v>0</v>
      </c>
      <c r="QPZ22" s="35">
        <v>0</v>
      </c>
      <c r="QQA22" s="35">
        <v>0</v>
      </c>
      <c r="QQB22" s="35">
        <v>0</v>
      </c>
      <c r="QQC22" s="35">
        <v>0</v>
      </c>
      <c r="QQD22" s="35">
        <v>0</v>
      </c>
      <c r="QQE22" s="35">
        <v>0</v>
      </c>
      <c r="QQF22" s="35">
        <v>0</v>
      </c>
      <c r="QQG22" s="35">
        <v>0</v>
      </c>
      <c r="QQH22" s="35">
        <v>0</v>
      </c>
      <c r="QQI22" s="35">
        <v>0</v>
      </c>
      <c r="QQJ22" s="35">
        <v>0</v>
      </c>
      <c r="QQK22" s="35">
        <v>0</v>
      </c>
      <c r="QQL22" s="35">
        <v>0</v>
      </c>
      <c r="QQM22" s="35">
        <v>0</v>
      </c>
      <c r="QQN22" s="35">
        <v>0</v>
      </c>
      <c r="QQO22" s="35">
        <v>0</v>
      </c>
      <c r="QQP22" s="35">
        <v>0</v>
      </c>
      <c r="QQQ22" s="35">
        <v>0</v>
      </c>
      <c r="QQR22" s="35">
        <v>0</v>
      </c>
      <c r="QQS22" s="35">
        <v>0</v>
      </c>
      <c r="QQT22" s="35">
        <v>0</v>
      </c>
      <c r="QQU22" s="35">
        <v>0</v>
      </c>
      <c r="QQV22" s="35">
        <v>0</v>
      </c>
      <c r="QQW22" s="35">
        <v>0</v>
      </c>
      <c r="QQX22" s="35">
        <v>0</v>
      </c>
      <c r="QQY22" s="35">
        <v>0</v>
      </c>
      <c r="QQZ22" s="35">
        <v>0</v>
      </c>
      <c r="QRA22" s="35">
        <v>0</v>
      </c>
      <c r="QRB22" s="35">
        <v>0</v>
      </c>
      <c r="QRC22" s="35">
        <v>0</v>
      </c>
      <c r="QRD22" s="35">
        <v>0</v>
      </c>
      <c r="QRE22" s="35">
        <v>0</v>
      </c>
      <c r="QRF22" s="35">
        <v>0</v>
      </c>
      <c r="QRG22" s="35">
        <v>0</v>
      </c>
      <c r="QRH22" s="35">
        <v>0</v>
      </c>
      <c r="QRI22" s="35">
        <v>0</v>
      </c>
      <c r="QRJ22" s="35">
        <v>0</v>
      </c>
      <c r="QRK22" s="35">
        <v>0</v>
      </c>
      <c r="QRL22" s="35">
        <v>0</v>
      </c>
      <c r="QRM22" s="35">
        <v>0</v>
      </c>
      <c r="QRN22" s="35">
        <v>0</v>
      </c>
      <c r="QRO22" s="35">
        <v>0</v>
      </c>
      <c r="QRP22" s="35">
        <v>0</v>
      </c>
      <c r="QRQ22" s="35">
        <v>0</v>
      </c>
      <c r="QRR22" s="35">
        <v>0</v>
      </c>
      <c r="QRS22" s="35">
        <v>0</v>
      </c>
      <c r="QRT22" s="35">
        <v>0</v>
      </c>
      <c r="QRU22" s="35">
        <v>0</v>
      </c>
      <c r="QRV22" s="35">
        <v>0</v>
      </c>
      <c r="QRW22" s="35">
        <v>0</v>
      </c>
      <c r="QRX22" s="35">
        <v>0</v>
      </c>
      <c r="QRY22" s="35">
        <v>0</v>
      </c>
      <c r="QRZ22" s="35">
        <v>0</v>
      </c>
      <c r="QSA22" s="35">
        <v>0</v>
      </c>
      <c r="QSB22" s="35">
        <v>0</v>
      </c>
      <c r="QSC22" s="35">
        <v>0</v>
      </c>
      <c r="QSD22" s="35">
        <v>0</v>
      </c>
      <c r="QSE22" s="35">
        <v>0</v>
      </c>
      <c r="QSF22" s="35">
        <v>0</v>
      </c>
      <c r="QSG22" s="35">
        <v>0</v>
      </c>
      <c r="QSH22" s="35">
        <v>0</v>
      </c>
      <c r="QSI22" s="35">
        <v>0</v>
      </c>
      <c r="QSJ22" s="35">
        <v>0</v>
      </c>
      <c r="QSK22" s="35">
        <v>0</v>
      </c>
      <c r="QSL22" s="35">
        <v>0</v>
      </c>
      <c r="QSM22" s="35">
        <v>0</v>
      </c>
      <c r="QSN22" s="35">
        <v>0</v>
      </c>
      <c r="QSO22" s="35">
        <v>0</v>
      </c>
      <c r="QSP22" s="35">
        <v>0</v>
      </c>
      <c r="QSQ22" s="35">
        <v>0</v>
      </c>
      <c r="QSR22" s="35">
        <v>0</v>
      </c>
      <c r="QSS22" s="35">
        <v>0</v>
      </c>
      <c r="QST22" s="35">
        <v>0</v>
      </c>
      <c r="QSU22" s="35">
        <v>0</v>
      </c>
      <c r="QSV22" s="35">
        <v>0</v>
      </c>
      <c r="QSW22" s="35">
        <v>0</v>
      </c>
      <c r="QSX22" s="35">
        <v>0</v>
      </c>
      <c r="QSY22" s="35">
        <v>0</v>
      </c>
      <c r="QSZ22" s="35">
        <v>0</v>
      </c>
      <c r="QTA22" s="35">
        <v>0</v>
      </c>
      <c r="QTB22" s="35">
        <v>0</v>
      </c>
      <c r="QTC22" s="35">
        <v>0</v>
      </c>
      <c r="QTD22" s="35">
        <v>0</v>
      </c>
      <c r="QTE22" s="35">
        <v>0</v>
      </c>
      <c r="QTF22" s="35">
        <v>0</v>
      </c>
      <c r="QTG22" s="35">
        <v>0</v>
      </c>
      <c r="QTH22" s="35">
        <v>0</v>
      </c>
      <c r="QTI22" s="35">
        <v>0</v>
      </c>
      <c r="QTJ22" s="35">
        <v>0</v>
      </c>
      <c r="QTK22" s="35">
        <v>0</v>
      </c>
      <c r="QTL22" s="35">
        <v>0</v>
      </c>
      <c r="QTM22" s="35">
        <v>0</v>
      </c>
      <c r="QTN22" s="35">
        <v>0</v>
      </c>
      <c r="QTO22" s="35">
        <v>0</v>
      </c>
      <c r="QTP22" s="35">
        <v>0</v>
      </c>
      <c r="QTQ22" s="35">
        <v>0</v>
      </c>
      <c r="QTR22" s="35">
        <v>0</v>
      </c>
      <c r="QTS22" s="35">
        <v>0</v>
      </c>
      <c r="QTT22" s="35">
        <v>0</v>
      </c>
      <c r="QTU22" s="35">
        <v>0</v>
      </c>
      <c r="QTV22" s="35">
        <v>0</v>
      </c>
      <c r="QTW22" s="35">
        <v>0</v>
      </c>
      <c r="QTX22" s="35">
        <v>0</v>
      </c>
      <c r="QTY22" s="35">
        <v>0</v>
      </c>
      <c r="QTZ22" s="35">
        <v>0</v>
      </c>
      <c r="QUA22" s="35">
        <v>0</v>
      </c>
      <c r="QUB22" s="35">
        <v>0</v>
      </c>
      <c r="QUC22" s="35">
        <v>0</v>
      </c>
      <c r="QUD22" s="35">
        <v>0</v>
      </c>
      <c r="QUE22" s="35">
        <v>0</v>
      </c>
      <c r="QUF22" s="35">
        <v>0</v>
      </c>
      <c r="QUG22" s="35">
        <v>0</v>
      </c>
      <c r="QUH22" s="35">
        <v>0</v>
      </c>
      <c r="QUI22" s="35">
        <v>0</v>
      </c>
      <c r="QUJ22" s="35">
        <v>0</v>
      </c>
      <c r="QUK22" s="35">
        <v>0</v>
      </c>
      <c r="QUL22" s="35">
        <v>0</v>
      </c>
      <c r="QUM22" s="35">
        <v>0</v>
      </c>
      <c r="QUN22" s="35">
        <v>0</v>
      </c>
      <c r="QUO22" s="35">
        <v>0</v>
      </c>
      <c r="QUP22" s="35">
        <v>0</v>
      </c>
      <c r="QUQ22" s="35">
        <v>0</v>
      </c>
      <c r="QUR22" s="35">
        <v>0</v>
      </c>
      <c r="QUS22" s="35">
        <v>0</v>
      </c>
      <c r="QUT22" s="35">
        <v>0</v>
      </c>
      <c r="QUU22" s="35">
        <v>0</v>
      </c>
      <c r="QUV22" s="35">
        <v>0</v>
      </c>
      <c r="QUW22" s="35">
        <v>0</v>
      </c>
      <c r="QUX22" s="35">
        <v>0</v>
      </c>
      <c r="QUY22" s="35">
        <v>0</v>
      </c>
      <c r="QUZ22" s="35">
        <v>0</v>
      </c>
      <c r="QVA22" s="35">
        <v>0</v>
      </c>
      <c r="QVB22" s="35">
        <v>0</v>
      </c>
      <c r="QVC22" s="35">
        <v>0</v>
      </c>
      <c r="QVD22" s="35">
        <v>0</v>
      </c>
      <c r="QVE22" s="35">
        <v>0</v>
      </c>
      <c r="QVF22" s="35">
        <v>0</v>
      </c>
      <c r="QVG22" s="35">
        <v>0</v>
      </c>
      <c r="QVH22" s="35">
        <v>0</v>
      </c>
      <c r="QVI22" s="35">
        <v>0</v>
      </c>
      <c r="QVJ22" s="35">
        <v>0</v>
      </c>
      <c r="QVK22" s="35">
        <v>0</v>
      </c>
      <c r="QVL22" s="35">
        <v>0</v>
      </c>
      <c r="QVM22" s="35">
        <v>0</v>
      </c>
      <c r="QVN22" s="35">
        <v>0</v>
      </c>
      <c r="QVO22" s="35">
        <v>0</v>
      </c>
      <c r="QVP22" s="35">
        <v>0</v>
      </c>
      <c r="QVQ22" s="35">
        <v>0</v>
      </c>
      <c r="QVR22" s="35">
        <v>0</v>
      </c>
      <c r="QVS22" s="35">
        <v>0</v>
      </c>
      <c r="QVT22" s="35">
        <v>0</v>
      </c>
      <c r="QVU22" s="35">
        <v>0</v>
      </c>
      <c r="QVV22" s="35">
        <v>0</v>
      </c>
      <c r="QVW22" s="35">
        <v>0</v>
      </c>
      <c r="QVX22" s="35">
        <v>0</v>
      </c>
      <c r="QVY22" s="35">
        <v>0</v>
      </c>
      <c r="QVZ22" s="35">
        <v>0</v>
      </c>
      <c r="QWA22" s="35">
        <v>0</v>
      </c>
      <c r="QWB22" s="35">
        <v>0</v>
      </c>
      <c r="QWC22" s="35">
        <v>0</v>
      </c>
      <c r="QWD22" s="35">
        <v>0</v>
      </c>
      <c r="QWE22" s="35">
        <v>0</v>
      </c>
      <c r="QWF22" s="35">
        <v>0</v>
      </c>
      <c r="QWG22" s="35">
        <v>0</v>
      </c>
      <c r="QWH22" s="35">
        <v>0</v>
      </c>
      <c r="QWI22" s="35">
        <v>0</v>
      </c>
      <c r="QWJ22" s="35">
        <v>0</v>
      </c>
      <c r="QWK22" s="35">
        <v>0</v>
      </c>
      <c r="QWL22" s="35">
        <v>0</v>
      </c>
      <c r="QWM22" s="35">
        <v>0</v>
      </c>
      <c r="QWN22" s="35">
        <v>0</v>
      </c>
      <c r="QWO22" s="35">
        <v>0</v>
      </c>
      <c r="QWP22" s="35">
        <v>0</v>
      </c>
      <c r="QWQ22" s="35">
        <v>0</v>
      </c>
      <c r="QWR22" s="35">
        <v>0</v>
      </c>
      <c r="QWS22" s="35">
        <v>0</v>
      </c>
      <c r="QWT22" s="35">
        <v>0</v>
      </c>
      <c r="QWU22" s="35">
        <v>0</v>
      </c>
      <c r="QWV22" s="35">
        <v>0</v>
      </c>
      <c r="QWW22" s="35">
        <v>0</v>
      </c>
      <c r="QWX22" s="35">
        <v>0</v>
      </c>
      <c r="QWY22" s="35">
        <v>0</v>
      </c>
      <c r="QWZ22" s="35">
        <v>0</v>
      </c>
      <c r="QXA22" s="35">
        <v>0</v>
      </c>
      <c r="QXB22" s="35">
        <v>0</v>
      </c>
      <c r="QXC22" s="35">
        <v>0</v>
      </c>
      <c r="QXD22" s="35">
        <v>0</v>
      </c>
      <c r="QXE22" s="35">
        <v>0</v>
      </c>
      <c r="QXF22" s="35">
        <v>0</v>
      </c>
      <c r="QXG22" s="35">
        <v>0</v>
      </c>
      <c r="QXH22" s="35">
        <v>0</v>
      </c>
      <c r="QXI22" s="35">
        <v>0</v>
      </c>
      <c r="QXJ22" s="35">
        <v>0</v>
      </c>
      <c r="QXK22" s="35">
        <v>0</v>
      </c>
      <c r="QXL22" s="35">
        <v>0</v>
      </c>
      <c r="QXM22" s="35">
        <v>0</v>
      </c>
      <c r="QXN22" s="35">
        <v>0</v>
      </c>
      <c r="QXO22" s="35">
        <v>0</v>
      </c>
      <c r="QXP22" s="35">
        <v>0</v>
      </c>
      <c r="QXQ22" s="35">
        <v>0</v>
      </c>
      <c r="QXR22" s="35">
        <v>0</v>
      </c>
      <c r="QXS22" s="35">
        <v>0</v>
      </c>
      <c r="QXT22" s="35">
        <v>0</v>
      </c>
      <c r="QXU22" s="35">
        <v>0</v>
      </c>
      <c r="QXV22" s="35">
        <v>0</v>
      </c>
      <c r="QXW22" s="35">
        <v>0</v>
      </c>
      <c r="QXX22" s="35">
        <v>0</v>
      </c>
      <c r="QXY22" s="35">
        <v>0</v>
      </c>
      <c r="QXZ22" s="35">
        <v>0</v>
      </c>
      <c r="QYA22" s="35">
        <v>0</v>
      </c>
      <c r="QYB22" s="35">
        <v>0</v>
      </c>
      <c r="QYC22" s="35">
        <v>0</v>
      </c>
      <c r="QYD22" s="35">
        <v>0</v>
      </c>
      <c r="QYE22" s="35">
        <v>0</v>
      </c>
      <c r="QYF22" s="35">
        <v>0</v>
      </c>
      <c r="QYG22" s="35">
        <v>0</v>
      </c>
      <c r="QYH22" s="35">
        <v>0</v>
      </c>
      <c r="QYI22" s="35">
        <v>0</v>
      </c>
      <c r="QYJ22" s="35">
        <v>0</v>
      </c>
      <c r="QYK22" s="35">
        <v>0</v>
      </c>
      <c r="QYL22" s="35">
        <v>0</v>
      </c>
      <c r="QYM22" s="35">
        <v>0</v>
      </c>
      <c r="QYN22" s="35">
        <v>0</v>
      </c>
      <c r="QYO22" s="35">
        <v>0</v>
      </c>
      <c r="QYP22" s="35">
        <v>0</v>
      </c>
      <c r="QYQ22" s="35">
        <v>0</v>
      </c>
      <c r="QYR22" s="35">
        <v>0</v>
      </c>
      <c r="QYS22" s="35">
        <v>0</v>
      </c>
      <c r="QYT22" s="35">
        <v>0</v>
      </c>
      <c r="QYU22" s="35">
        <v>0</v>
      </c>
      <c r="QYV22" s="35">
        <v>0</v>
      </c>
      <c r="QYW22" s="35">
        <v>0</v>
      </c>
      <c r="QYX22" s="35">
        <v>0</v>
      </c>
      <c r="QYY22" s="35">
        <v>0</v>
      </c>
      <c r="QYZ22" s="35">
        <v>0</v>
      </c>
      <c r="QZA22" s="35">
        <v>0</v>
      </c>
      <c r="QZB22" s="35">
        <v>0</v>
      </c>
      <c r="QZC22" s="35">
        <v>0</v>
      </c>
      <c r="QZD22" s="35">
        <v>0</v>
      </c>
      <c r="QZE22" s="35">
        <v>0</v>
      </c>
      <c r="QZF22" s="35">
        <v>0</v>
      </c>
      <c r="QZG22" s="35">
        <v>0</v>
      </c>
      <c r="QZH22" s="35">
        <v>0</v>
      </c>
      <c r="QZI22" s="35">
        <v>0</v>
      </c>
      <c r="QZJ22" s="35">
        <v>0</v>
      </c>
      <c r="QZK22" s="35">
        <v>0</v>
      </c>
      <c r="QZL22" s="35">
        <v>0</v>
      </c>
      <c r="QZM22" s="35">
        <v>0</v>
      </c>
      <c r="QZN22" s="35">
        <v>0</v>
      </c>
      <c r="QZO22" s="35">
        <v>0</v>
      </c>
      <c r="QZP22" s="35">
        <v>0</v>
      </c>
      <c r="QZQ22" s="35">
        <v>0</v>
      </c>
      <c r="QZR22" s="35">
        <v>0</v>
      </c>
      <c r="QZS22" s="35">
        <v>0</v>
      </c>
      <c r="QZT22" s="35">
        <v>0</v>
      </c>
      <c r="QZU22" s="35">
        <v>0</v>
      </c>
      <c r="QZV22" s="35">
        <v>0</v>
      </c>
      <c r="QZW22" s="35">
        <v>0</v>
      </c>
      <c r="QZX22" s="35">
        <v>0</v>
      </c>
      <c r="QZY22" s="35">
        <v>0</v>
      </c>
      <c r="QZZ22" s="35">
        <v>0</v>
      </c>
      <c r="RAA22" s="35">
        <v>0</v>
      </c>
      <c r="RAB22" s="35">
        <v>0</v>
      </c>
      <c r="RAC22" s="35">
        <v>0</v>
      </c>
      <c r="RAD22" s="35">
        <v>0</v>
      </c>
      <c r="RAE22" s="35">
        <v>0</v>
      </c>
      <c r="RAF22" s="35">
        <v>0</v>
      </c>
      <c r="RAG22" s="35">
        <v>0</v>
      </c>
      <c r="RAH22" s="35">
        <v>0</v>
      </c>
      <c r="RAI22" s="35">
        <v>0</v>
      </c>
      <c r="RAJ22" s="35">
        <v>0</v>
      </c>
      <c r="RAK22" s="35">
        <v>0</v>
      </c>
      <c r="RAL22" s="35">
        <v>0</v>
      </c>
      <c r="RAM22" s="35">
        <v>0</v>
      </c>
      <c r="RAN22" s="35">
        <v>0</v>
      </c>
      <c r="RAO22" s="35">
        <v>0</v>
      </c>
      <c r="RAP22" s="35">
        <v>0</v>
      </c>
      <c r="RAQ22" s="35">
        <v>0</v>
      </c>
      <c r="RAR22" s="35">
        <v>0</v>
      </c>
      <c r="RAS22" s="35">
        <v>0</v>
      </c>
      <c r="RAT22" s="35">
        <v>0</v>
      </c>
      <c r="RAU22" s="35">
        <v>0</v>
      </c>
      <c r="RAV22" s="35">
        <v>0</v>
      </c>
      <c r="RAW22" s="35">
        <v>0</v>
      </c>
      <c r="RAX22" s="35">
        <v>0</v>
      </c>
      <c r="RAY22" s="35">
        <v>0</v>
      </c>
      <c r="RAZ22" s="35">
        <v>0</v>
      </c>
      <c r="RBA22" s="35">
        <v>0</v>
      </c>
      <c r="RBB22" s="35">
        <v>0</v>
      </c>
      <c r="RBC22" s="35">
        <v>0</v>
      </c>
      <c r="RBD22" s="35">
        <v>0</v>
      </c>
      <c r="RBE22" s="35">
        <v>0</v>
      </c>
      <c r="RBF22" s="35">
        <v>0</v>
      </c>
      <c r="RBG22" s="35">
        <v>0</v>
      </c>
      <c r="RBH22" s="35">
        <v>0</v>
      </c>
      <c r="RBI22" s="35">
        <v>0</v>
      </c>
      <c r="RBJ22" s="35">
        <v>0</v>
      </c>
      <c r="RBK22" s="35">
        <v>0</v>
      </c>
      <c r="RBL22" s="35">
        <v>0</v>
      </c>
      <c r="RBM22" s="35">
        <v>0</v>
      </c>
      <c r="RBN22" s="35">
        <v>0</v>
      </c>
      <c r="RBO22" s="35">
        <v>0</v>
      </c>
      <c r="RBP22" s="35">
        <v>0</v>
      </c>
      <c r="RBQ22" s="35">
        <v>0</v>
      </c>
      <c r="RBR22" s="35">
        <v>0</v>
      </c>
      <c r="RBS22" s="35">
        <v>0</v>
      </c>
      <c r="RBT22" s="35">
        <v>0</v>
      </c>
      <c r="RBU22" s="35">
        <v>0</v>
      </c>
      <c r="RBV22" s="35">
        <v>0</v>
      </c>
      <c r="RBW22" s="35">
        <v>0</v>
      </c>
      <c r="RBX22" s="35">
        <v>0</v>
      </c>
      <c r="RBY22" s="35">
        <v>0</v>
      </c>
      <c r="RBZ22" s="35">
        <v>0</v>
      </c>
      <c r="RCA22" s="35">
        <v>0</v>
      </c>
      <c r="RCB22" s="35">
        <v>0</v>
      </c>
      <c r="RCC22" s="35">
        <v>0</v>
      </c>
      <c r="RCD22" s="35">
        <v>0</v>
      </c>
      <c r="RCE22" s="35">
        <v>0</v>
      </c>
      <c r="RCF22" s="35">
        <v>0</v>
      </c>
      <c r="RCG22" s="35">
        <v>0</v>
      </c>
      <c r="RCH22" s="35">
        <v>0</v>
      </c>
      <c r="RCI22" s="35">
        <v>0</v>
      </c>
      <c r="RCJ22" s="35">
        <v>0</v>
      </c>
      <c r="RCK22" s="35">
        <v>0</v>
      </c>
      <c r="RCL22" s="35">
        <v>0</v>
      </c>
      <c r="RCM22" s="35">
        <v>0</v>
      </c>
      <c r="RCN22" s="35">
        <v>0</v>
      </c>
      <c r="RCO22" s="35">
        <v>0</v>
      </c>
      <c r="RCP22" s="35">
        <v>0</v>
      </c>
      <c r="RCQ22" s="35">
        <v>0</v>
      </c>
      <c r="RCR22" s="35">
        <v>0</v>
      </c>
      <c r="RCS22" s="35">
        <v>0</v>
      </c>
      <c r="RCT22" s="35">
        <v>0</v>
      </c>
      <c r="RCU22" s="35">
        <v>0</v>
      </c>
      <c r="RCV22" s="35">
        <v>0</v>
      </c>
      <c r="RCW22" s="35">
        <v>0</v>
      </c>
      <c r="RCX22" s="35">
        <v>0</v>
      </c>
      <c r="RCY22" s="35">
        <v>0</v>
      </c>
      <c r="RCZ22" s="35">
        <v>0</v>
      </c>
      <c r="RDA22" s="35">
        <v>0</v>
      </c>
      <c r="RDB22" s="35">
        <v>0</v>
      </c>
      <c r="RDC22" s="35">
        <v>0</v>
      </c>
      <c r="RDD22" s="35">
        <v>0</v>
      </c>
      <c r="RDE22" s="35">
        <v>0</v>
      </c>
      <c r="RDF22" s="35">
        <v>0</v>
      </c>
      <c r="RDG22" s="35">
        <v>0</v>
      </c>
      <c r="RDH22" s="35">
        <v>0</v>
      </c>
      <c r="RDI22" s="35">
        <v>0</v>
      </c>
      <c r="RDJ22" s="35">
        <v>0</v>
      </c>
      <c r="RDK22" s="35">
        <v>0</v>
      </c>
      <c r="RDL22" s="35">
        <v>0</v>
      </c>
      <c r="RDM22" s="35">
        <v>0</v>
      </c>
      <c r="RDN22" s="35">
        <v>0</v>
      </c>
      <c r="RDO22" s="35">
        <v>0</v>
      </c>
      <c r="RDP22" s="35">
        <v>0</v>
      </c>
      <c r="RDQ22" s="35">
        <v>0</v>
      </c>
      <c r="RDR22" s="35">
        <v>0</v>
      </c>
      <c r="RDS22" s="35">
        <v>0</v>
      </c>
      <c r="RDT22" s="35">
        <v>0</v>
      </c>
      <c r="RDU22" s="35">
        <v>0</v>
      </c>
      <c r="RDV22" s="35">
        <v>0</v>
      </c>
      <c r="RDW22" s="35">
        <v>0</v>
      </c>
      <c r="RDX22" s="35">
        <v>0</v>
      </c>
      <c r="RDY22" s="35">
        <v>0</v>
      </c>
      <c r="RDZ22" s="35">
        <v>0</v>
      </c>
      <c r="REA22" s="35">
        <v>0</v>
      </c>
      <c r="REB22" s="35">
        <v>0</v>
      </c>
      <c r="REC22" s="35">
        <v>0</v>
      </c>
      <c r="RED22" s="35">
        <v>0</v>
      </c>
      <c r="REE22" s="35">
        <v>0</v>
      </c>
      <c r="REF22" s="35">
        <v>0</v>
      </c>
      <c r="REG22" s="35">
        <v>0</v>
      </c>
      <c r="REH22" s="35">
        <v>0</v>
      </c>
      <c r="REI22" s="35">
        <v>0</v>
      </c>
      <c r="REJ22" s="35">
        <v>0</v>
      </c>
      <c r="REK22" s="35">
        <v>0</v>
      </c>
      <c r="REL22" s="35">
        <v>0</v>
      </c>
      <c r="REM22" s="35">
        <v>0</v>
      </c>
      <c r="REN22" s="35">
        <v>0</v>
      </c>
      <c r="REO22" s="35">
        <v>0</v>
      </c>
      <c r="REP22" s="35">
        <v>0</v>
      </c>
      <c r="REQ22" s="35">
        <v>0</v>
      </c>
      <c r="RER22" s="35">
        <v>0</v>
      </c>
      <c r="RES22" s="35">
        <v>0</v>
      </c>
      <c r="RET22" s="35">
        <v>0</v>
      </c>
      <c r="REU22" s="35">
        <v>0</v>
      </c>
      <c r="REV22" s="35">
        <v>0</v>
      </c>
      <c r="REW22" s="35">
        <v>0</v>
      </c>
      <c r="REX22" s="35">
        <v>0</v>
      </c>
      <c r="REY22" s="35">
        <v>0</v>
      </c>
      <c r="REZ22" s="35">
        <v>0</v>
      </c>
      <c r="RFA22" s="35">
        <v>0</v>
      </c>
      <c r="RFB22" s="35">
        <v>0</v>
      </c>
      <c r="RFC22" s="35">
        <v>0</v>
      </c>
      <c r="RFD22" s="35">
        <v>0</v>
      </c>
      <c r="RFE22" s="35">
        <v>0</v>
      </c>
      <c r="RFF22" s="35">
        <v>0</v>
      </c>
      <c r="RFG22" s="35">
        <v>0</v>
      </c>
      <c r="RFH22" s="35">
        <v>0</v>
      </c>
      <c r="RFI22" s="35">
        <v>0</v>
      </c>
      <c r="RFJ22" s="35">
        <v>0</v>
      </c>
      <c r="RFK22" s="35">
        <v>0</v>
      </c>
      <c r="RFL22" s="35">
        <v>0</v>
      </c>
      <c r="RFM22" s="35">
        <v>0</v>
      </c>
      <c r="RFN22" s="35">
        <v>0</v>
      </c>
      <c r="RFO22" s="35">
        <v>0</v>
      </c>
      <c r="RFP22" s="35">
        <v>0</v>
      </c>
      <c r="RFQ22" s="35">
        <v>0</v>
      </c>
      <c r="RFR22" s="35">
        <v>0</v>
      </c>
      <c r="RFS22" s="35">
        <v>0</v>
      </c>
      <c r="RFT22" s="35">
        <v>0</v>
      </c>
      <c r="RFU22" s="35">
        <v>0</v>
      </c>
      <c r="RFV22" s="35">
        <v>0</v>
      </c>
      <c r="RFW22" s="35">
        <v>0</v>
      </c>
      <c r="RFX22" s="35">
        <v>0</v>
      </c>
      <c r="RFY22" s="35">
        <v>0</v>
      </c>
      <c r="RFZ22" s="35">
        <v>0</v>
      </c>
      <c r="RGA22" s="35">
        <v>0</v>
      </c>
      <c r="RGB22" s="35">
        <v>0</v>
      </c>
      <c r="RGC22" s="35">
        <v>0</v>
      </c>
      <c r="RGD22" s="35">
        <v>0</v>
      </c>
      <c r="RGE22" s="35">
        <v>0</v>
      </c>
      <c r="RGF22" s="35">
        <v>0</v>
      </c>
      <c r="RGG22" s="35">
        <v>0</v>
      </c>
      <c r="RGH22" s="35">
        <v>0</v>
      </c>
      <c r="RGI22" s="35">
        <v>0</v>
      </c>
      <c r="RGJ22" s="35">
        <v>0</v>
      </c>
      <c r="RGK22" s="35">
        <v>0</v>
      </c>
      <c r="RGL22" s="35">
        <v>0</v>
      </c>
      <c r="RGM22" s="35">
        <v>0</v>
      </c>
      <c r="RGN22" s="35">
        <v>0</v>
      </c>
      <c r="RGO22" s="35">
        <v>0</v>
      </c>
      <c r="RGP22" s="35">
        <v>0</v>
      </c>
      <c r="RGQ22" s="35">
        <v>0</v>
      </c>
      <c r="RGR22" s="35">
        <v>0</v>
      </c>
      <c r="RGS22" s="35">
        <v>0</v>
      </c>
      <c r="RGT22" s="35">
        <v>0</v>
      </c>
      <c r="RGU22" s="35">
        <v>0</v>
      </c>
      <c r="RGV22" s="35">
        <v>0</v>
      </c>
      <c r="RGW22" s="35">
        <v>0</v>
      </c>
      <c r="RGX22" s="35">
        <v>0</v>
      </c>
      <c r="RGY22" s="35">
        <v>0</v>
      </c>
      <c r="RGZ22" s="35">
        <v>0</v>
      </c>
      <c r="RHA22" s="35">
        <v>0</v>
      </c>
      <c r="RHB22" s="35">
        <v>0</v>
      </c>
      <c r="RHC22" s="35">
        <v>0</v>
      </c>
      <c r="RHD22" s="35">
        <v>0</v>
      </c>
      <c r="RHE22" s="35">
        <v>0</v>
      </c>
      <c r="RHF22" s="35">
        <v>0</v>
      </c>
      <c r="RHG22" s="35">
        <v>0</v>
      </c>
      <c r="RHH22" s="35">
        <v>0</v>
      </c>
      <c r="RHI22" s="35">
        <v>0</v>
      </c>
      <c r="RHJ22" s="35">
        <v>0</v>
      </c>
      <c r="RHK22" s="35">
        <v>0</v>
      </c>
      <c r="RHL22" s="35">
        <v>0</v>
      </c>
      <c r="RHM22" s="35">
        <v>0</v>
      </c>
      <c r="RHN22" s="35">
        <v>0</v>
      </c>
      <c r="RHO22" s="35">
        <v>0</v>
      </c>
      <c r="RHP22" s="35">
        <v>0</v>
      </c>
      <c r="RHQ22" s="35">
        <v>0</v>
      </c>
      <c r="RHR22" s="35">
        <v>0</v>
      </c>
      <c r="RHS22" s="35">
        <v>0</v>
      </c>
      <c r="RHT22" s="35">
        <v>0</v>
      </c>
      <c r="RHU22" s="35">
        <v>0</v>
      </c>
      <c r="RHV22" s="35">
        <v>0</v>
      </c>
      <c r="RHW22" s="35">
        <v>0</v>
      </c>
      <c r="RHX22" s="35">
        <v>0</v>
      </c>
      <c r="RHY22" s="35">
        <v>0</v>
      </c>
      <c r="RHZ22" s="35">
        <v>0</v>
      </c>
      <c r="RIA22" s="35">
        <v>0</v>
      </c>
      <c r="RIB22" s="35">
        <v>0</v>
      </c>
      <c r="RIC22" s="35">
        <v>0</v>
      </c>
      <c r="RID22" s="35">
        <v>0</v>
      </c>
      <c r="RIE22" s="35">
        <v>0</v>
      </c>
      <c r="RIF22" s="35">
        <v>0</v>
      </c>
      <c r="RIG22" s="35">
        <v>0</v>
      </c>
      <c r="RIH22" s="35">
        <v>0</v>
      </c>
      <c r="RII22" s="35">
        <v>0</v>
      </c>
      <c r="RIJ22" s="35">
        <v>0</v>
      </c>
      <c r="RIK22" s="35">
        <v>0</v>
      </c>
      <c r="RIL22" s="35">
        <v>0</v>
      </c>
      <c r="RIM22" s="35">
        <v>0</v>
      </c>
      <c r="RIN22" s="35">
        <v>0</v>
      </c>
      <c r="RIO22" s="35">
        <v>0</v>
      </c>
      <c r="RIP22" s="35">
        <v>0</v>
      </c>
      <c r="RIQ22" s="35">
        <v>0</v>
      </c>
      <c r="RIR22" s="35">
        <v>0</v>
      </c>
      <c r="RIS22" s="35">
        <v>0</v>
      </c>
      <c r="RIT22" s="35">
        <v>0</v>
      </c>
      <c r="RIU22" s="35">
        <v>0</v>
      </c>
      <c r="RIV22" s="35">
        <v>0</v>
      </c>
      <c r="RIW22" s="35">
        <v>0</v>
      </c>
      <c r="RIX22" s="35">
        <v>0</v>
      </c>
      <c r="RIY22" s="35">
        <v>0</v>
      </c>
      <c r="RIZ22" s="35">
        <v>0</v>
      </c>
      <c r="RJA22" s="35">
        <v>0</v>
      </c>
      <c r="RJB22" s="35">
        <v>0</v>
      </c>
      <c r="RJC22" s="35">
        <v>0</v>
      </c>
      <c r="RJD22" s="35">
        <v>0</v>
      </c>
      <c r="RJE22" s="35">
        <v>0</v>
      </c>
      <c r="RJF22" s="35">
        <v>0</v>
      </c>
      <c r="RJG22" s="35">
        <v>0</v>
      </c>
      <c r="RJH22" s="35">
        <v>0</v>
      </c>
      <c r="RJI22" s="35">
        <v>0</v>
      </c>
      <c r="RJJ22" s="35">
        <v>0</v>
      </c>
      <c r="RJK22" s="35">
        <v>0</v>
      </c>
      <c r="RJL22" s="35">
        <v>0</v>
      </c>
      <c r="RJM22" s="35">
        <v>0</v>
      </c>
      <c r="RJN22" s="35">
        <v>0</v>
      </c>
      <c r="RJO22" s="35">
        <v>0</v>
      </c>
      <c r="RJP22" s="35">
        <v>0</v>
      </c>
      <c r="RJQ22" s="35">
        <v>0</v>
      </c>
      <c r="RJR22" s="35">
        <v>0</v>
      </c>
      <c r="RJS22" s="35">
        <v>0</v>
      </c>
      <c r="RJT22" s="35">
        <v>0</v>
      </c>
      <c r="RJU22" s="35">
        <v>0</v>
      </c>
      <c r="RJV22" s="35">
        <v>0</v>
      </c>
      <c r="RJW22" s="35">
        <v>0</v>
      </c>
      <c r="RJX22" s="35">
        <v>0</v>
      </c>
      <c r="RJY22" s="35">
        <v>0</v>
      </c>
      <c r="RJZ22" s="35">
        <v>0</v>
      </c>
      <c r="RKA22" s="35">
        <v>0</v>
      </c>
      <c r="RKB22" s="35">
        <v>0</v>
      </c>
      <c r="RKC22" s="35">
        <v>0</v>
      </c>
      <c r="RKD22" s="35">
        <v>0</v>
      </c>
      <c r="RKE22" s="35">
        <v>0</v>
      </c>
      <c r="RKF22" s="35">
        <v>0</v>
      </c>
      <c r="RKG22" s="35">
        <v>0</v>
      </c>
      <c r="RKH22" s="35">
        <v>0</v>
      </c>
      <c r="RKI22" s="35">
        <v>0</v>
      </c>
      <c r="RKJ22" s="35">
        <v>0</v>
      </c>
      <c r="RKK22" s="35">
        <v>0</v>
      </c>
      <c r="RKL22" s="35">
        <v>0</v>
      </c>
      <c r="RKM22" s="35">
        <v>0</v>
      </c>
      <c r="RKN22" s="35">
        <v>0</v>
      </c>
      <c r="RKO22" s="35">
        <v>0</v>
      </c>
      <c r="RKP22" s="35">
        <v>0</v>
      </c>
      <c r="RKQ22" s="35">
        <v>0</v>
      </c>
      <c r="RKR22" s="35">
        <v>0</v>
      </c>
      <c r="RKS22" s="35">
        <v>0</v>
      </c>
      <c r="RKT22" s="35">
        <v>0</v>
      </c>
      <c r="RKU22" s="35">
        <v>0</v>
      </c>
      <c r="RKV22" s="35">
        <v>0</v>
      </c>
      <c r="RKW22" s="35">
        <v>0</v>
      </c>
      <c r="RKX22" s="35">
        <v>0</v>
      </c>
      <c r="RKY22" s="35">
        <v>0</v>
      </c>
      <c r="RKZ22" s="35">
        <v>0</v>
      </c>
      <c r="RLA22" s="35">
        <v>0</v>
      </c>
      <c r="RLB22" s="35">
        <v>0</v>
      </c>
      <c r="RLC22" s="35">
        <v>0</v>
      </c>
      <c r="RLD22" s="35">
        <v>0</v>
      </c>
      <c r="RLE22" s="35">
        <v>0</v>
      </c>
      <c r="RLF22" s="35">
        <v>0</v>
      </c>
      <c r="RLG22" s="35">
        <v>0</v>
      </c>
      <c r="RLH22" s="35">
        <v>0</v>
      </c>
      <c r="RLI22" s="35">
        <v>0</v>
      </c>
      <c r="RLJ22" s="35">
        <v>0</v>
      </c>
      <c r="RLK22" s="35">
        <v>0</v>
      </c>
      <c r="RLL22" s="35">
        <v>0</v>
      </c>
      <c r="RLM22" s="35">
        <v>0</v>
      </c>
      <c r="RLN22" s="35">
        <v>0</v>
      </c>
      <c r="RLO22" s="35">
        <v>0</v>
      </c>
      <c r="RLP22" s="35">
        <v>0</v>
      </c>
      <c r="RLQ22" s="35">
        <v>0</v>
      </c>
      <c r="RLR22" s="35">
        <v>0</v>
      </c>
      <c r="RLS22" s="35">
        <v>0</v>
      </c>
      <c r="RLT22" s="35">
        <v>0</v>
      </c>
      <c r="RLU22" s="35">
        <v>0</v>
      </c>
      <c r="RLV22" s="35">
        <v>0</v>
      </c>
      <c r="RLW22" s="35">
        <v>0</v>
      </c>
      <c r="RLX22" s="35">
        <v>0</v>
      </c>
      <c r="RLY22" s="35">
        <v>0</v>
      </c>
      <c r="RLZ22" s="35">
        <v>0</v>
      </c>
      <c r="RMA22" s="35">
        <v>0</v>
      </c>
      <c r="RMB22" s="35">
        <v>0</v>
      </c>
      <c r="RMC22" s="35">
        <v>0</v>
      </c>
      <c r="RMD22" s="35">
        <v>0</v>
      </c>
      <c r="RME22" s="35">
        <v>0</v>
      </c>
      <c r="RMF22" s="35">
        <v>0</v>
      </c>
      <c r="RMG22" s="35">
        <v>0</v>
      </c>
      <c r="RMH22" s="35">
        <v>0</v>
      </c>
      <c r="RMI22" s="35">
        <v>0</v>
      </c>
      <c r="RMJ22" s="35">
        <v>0</v>
      </c>
      <c r="RMK22" s="35">
        <v>0</v>
      </c>
      <c r="RML22" s="35">
        <v>0</v>
      </c>
      <c r="RMM22" s="35">
        <v>0</v>
      </c>
      <c r="RMN22" s="35">
        <v>0</v>
      </c>
      <c r="RMO22" s="35">
        <v>0</v>
      </c>
      <c r="RMP22" s="35">
        <v>0</v>
      </c>
      <c r="RMQ22" s="35">
        <v>0</v>
      </c>
      <c r="RMR22" s="35">
        <v>0</v>
      </c>
      <c r="RMS22" s="35">
        <v>0</v>
      </c>
      <c r="RMT22" s="35">
        <v>0</v>
      </c>
      <c r="RMU22" s="35">
        <v>0</v>
      </c>
      <c r="RMV22" s="35">
        <v>0</v>
      </c>
      <c r="RMW22" s="35">
        <v>0</v>
      </c>
      <c r="RMX22" s="35">
        <v>0</v>
      </c>
      <c r="RMY22" s="35">
        <v>0</v>
      </c>
      <c r="RMZ22" s="35">
        <v>0</v>
      </c>
      <c r="RNA22" s="35">
        <v>0</v>
      </c>
      <c r="RNB22" s="35">
        <v>0</v>
      </c>
      <c r="RNC22" s="35">
        <v>0</v>
      </c>
      <c r="RND22" s="35">
        <v>0</v>
      </c>
      <c r="RNE22" s="35">
        <v>0</v>
      </c>
      <c r="RNF22" s="35">
        <v>0</v>
      </c>
      <c r="RNG22" s="35">
        <v>0</v>
      </c>
      <c r="RNH22" s="35">
        <v>0</v>
      </c>
      <c r="RNI22" s="35">
        <v>0</v>
      </c>
      <c r="RNJ22" s="35">
        <v>0</v>
      </c>
      <c r="RNK22" s="35">
        <v>0</v>
      </c>
      <c r="RNL22" s="35">
        <v>0</v>
      </c>
      <c r="RNM22" s="35">
        <v>0</v>
      </c>
      <c r="RNN22" s="35">
        <v>0</v>
      </c>
      <c r="RNO22" s="35">
        <v>0</v>
      </c>
      <c r="RNP22" s="35">
        <v>0</v>
      </c>
      <c r="RNQ22" s="35">
        <v>0</v>
      </c>
      <c r="RNR22" s="35">
        <v>0</v>
      </c>
      <c r="RNS22" s="35">
        <v>0</v>
      </c>
      <c r="RNT22" s="35">
        <v>0</v>
      </c>
      <c r="RNU22" s="35">
        <v>0</v>
      </c>
      <c r="RNV22" s="35">
        <v>0</v>
      </c>
      <c r="RNW22" s="35">
        <v>0</v>
      </c>
      <c r="RNX22" s="35">
        <v>0</v>
      </c>
      <c r="RNY22" s="35">
        <v>0</v>
      </c>
      <c r="RNZ22" s="35">
        <v>0</v>
      </c>
      <c r="ROA22" s="35">
        <v>0</v>
      </c>
      <c r="ROB22" s="35">
        <v>0</v>
      </c>
      <c r="ROC22" s="35">
        <v>0</v>
      </c>
      <c r="ROD22" s="35">
        <v>0</v>
      </c>
      <c r="ROE22" s="35">
        <v>0</v>
      </c>
      <c r="ROF22" s="35">
        <v>0</v>
      </c>
      <c r="ROG22" s="35">
        <v>0</v>
      </c>
      <c r="ROH22" s="35">
        <v>0</v>
      </c>
      <c r="ROI22" s="35">
        <v>0</v>
      </c>
      <c r="ROJ22" s="35">
        <v>0</v>
      </c>
      <c r="ROK22" s="35">
        <v>0</v>
      </c>
      <c r="ROL22" s="35">
        <v>0</v>
      </c>
      <c r="ROM22" s="35">
        <v>0</v>
      </c>
      <c r="RON22" s="35">
        <v>0</v>
      </c>
      <c r="ROO22" s="35">
        <v>0</v>
      </c>
      <c r="ROP22" s="35">
        <v>0</v>
      </c>
      <c r="ROQ22" s="35">
        <v>0</v>
      </c>
      <c r="ROR22" s="35">
        <v>0</v>
      </c>
      <c r="ROS22" s="35">
        <v>0</v>
      </c>
      <c r="ROT22" s="35">
        <v>0</v>
      </c>
      <c r="ROU22" s="35">
        <v>0</v>
      </c>
      <c r="ROV22" s="35">
        <v>0</v>
      </c>
      <c r="ROW22" s="35">
        <v>0</v>
      </c>
      <c r="ROX22" s="35">
        <v>0</v>
      </c>
      <c r="ROY22" s="35">
        <v>0</v>
      </c>
      <c r="ROZ22" s="35">
        <v>0</v>
      </c>
      <c r="RPA22" s="35">
        <v>0</v>
      </c>
      <c r="RPB22" s="35">
        <v>0</v>
      </c>
      <c r="RPC22" s="35">
        <v>0</v>
      </c>
      <c r="RPD22" s="35">
        <v>0</v>
      </c>
      <c r="RPE22" s="35">
        <v>0</v>
      </c>
      <c r="RPF22" s="35">
        <v>0</v>
      </c>
      <c r="RPG22" s="35">
        <v>0</v>
      </c>
      <c r="RPH22" s="35">
        <v>0</v>
      </c>
      <c r="RPI22" s="35">
        <v>0</v>
      </c>
      <c r="RPJ22" s="35">
        <v>0</v>
      </c>
      <c r="RPK22" s="35">
        <v>0</v>
      </c>
      <c r="RPL22" s="35">
        <v>0</v>
      </c>
      <c r="RPM22" s="35">
        <v>0</v>
      </c>
      <c r="RPN22" s="35">
        <v>0</v>
      </c>
      <c r="RPO22" s="35">
        <v>0</v>
      </c>
      <c r="RPP22" s="35">
        <v>0</v>
      </c>
      <c r="RPQ22" s="35">
        <v>0</v>
      </c>
      <c r="RPR22" s="35">
        <v>0</v>
      </c>
      <c r="RPS22" s="35">
        <v>0</v>
      </c>
      <c r="RPT22" s="35">
        <v>0</v>
      </c>
      <c r="RPU22" s="35">
        <v>0</v>
      </c>
      <c r="RPV22" s="35">
        <v>0</v>
      </c>
      <c r="RPW22" s="35">
        <v>0</v>
      </c>
      <c r="RPX22" s="35">
        <v>0</v>
      </c>
      <c r="RPY22" s="35">
        <v>0</v>
      </c>
      <c r="RPZ22" s="35">
        <v>0</v>
      </c>
      <c r="RQA22" s="35">
        <v>0</v>
      </c>
      <c r="RQB22" s="35">
        <v>0</v>
      </c>
      <c r="RQC22" s="35">
        <v>0</v>
      </c>
      <c r="RQD22" s="35">
        <v>0</v>
      </c>
      <c r="RQE22" s="35">
        <v>0</v>
      </c>
      <c r="RQF22" s="35">
        <v>0</v>
      </c>
      <c r="RQG22" s="35">
        <v>0</v>
      </c>
      <c r="RQH22" s="35">
        <v>0</v>
      </c>
      <c r="RQI22" s="35">
        <v>0</v>
      </c>
      <c r="RQJ22" s="35">
        <v>0</v>
      </c>
      <c r="RQK22" s="35">
        <v>0</v>
      </c>
      <c r="RQL22" s="35">
        <v>0</v>
      </c>
      <c r="RQM22" s="35">
        <v>0</v>
      </c>
      <c r="RQN22" s="35">
        <v>0</v>
      </c>
      <c r="RQO22" s="35">
        <v>0</v>
      </c>
      <c r="RQP22" s="35">
        <v>0</v>
      </c>
      <c r="RQQ22" s="35">
        <v>0</v>
      </c>
      <c r="RQR22" s="35">
        <v>0</v>
      </c>
      <c r="RQS22" s="35">
        <v>0</v>
      </c>
      <c r="RQT22" s="35">
        <v>0</v>
      </c>
      <c r="RQU22" s="35">
        <v>0</v>
      </c>
      <c r="RQV22" s="35">
        <v>0</v>
      </c>
      <c r="RQW22" s="35">
        <v>0</v>
      </c>
      <c r="RQX22" s="35">
        <v>0</v>
      </c>
      <c r="RQY22" s="35">
        <v>0</v>
      </c>
      <c r="RQZ22" s="35">
        <v>0</v>
      </c>
      <c r="RRA22" s="35">
        <v>0</v>
      </c>
      <c r="RRB22" s="35">
        <v>0</v>
      </c>
      <c r="RRC22" s="35">
        <v>0</v>
      </c>
      <c r="RRD22" s="35">
        <v>0</v>
      </c>
      <c r="RRE22" s="35">
        <v>0</v>
      </c>
      <c r="RRF22" s="35">
        <v>0</v>
      </c>
      <c r="RRG22" s="35">
        <v>0</v>
      </c>
      <c r="RRH22" s="35">
        <v>0</v>
      </c>
      <c r="RRI22" s="35">
        <v>0</v>
      </c>
      <c r="RRJ22" s="35">
        <v>0</v>
      </c>
      <c r="RRK22" s="35">
        <v>0</v>
      </c>
      <c r="RRL22" s="35">
        <v>0</v>
      </c>
      <c r="RRM22" s="35">
        <v>0</v>
      </c>
      <c r="RRN22" s="35">
        <v>0</v>
      </c>
      <c r="RRO22" s="35">
        <v>0</v>
      </c>
      <c r="RRP22" s="35">
        <v>0</v>
      </c>
      <c r="RRQ22" s="35">
        <v>0</v>
      </c>
      <c r="RRR22" s="35">
        <v>0</v>
      </c>
      <c r="RRS22" s="35">
        <v>0</v>
      </c>
      <c r="RRT22" s="35">
        <v>0</v>
      </c>
      <c r="RRU22" s="35">
        <v>0</v>
      </c>
      <c r="RRV22" s="35">
        <v>0</v>
      </c>
      <c r="RRW22" s="35">
        <v>0</v>
      </c>
      <c r="RRX22" s="35">
        <v>0</v>
      </c>
      <c r="RRY22" s="35">
        <v>0</v>
      </c>
      <c r="RRZ22" s="35">
        <v>0</v>
      </c>
      <c r="RSA22" s="35">
        <v>0</v>
      </c>
      <c r="RSB22" s="35">
        <v>0</v>
      </c>
      <c r="RSC22" s="35">
        <v>0</v>
      </c>
      <c r="RSD22" s="35">
        <v>0</v>
      </c>
      <c r="RSE22" s="35">
        <v>0</v>
      </c>
      <c r="RSF22" s="35">
        <v>0</v>
      </c>
      <c r="RSG22" s="35">
        <v>0</v>
      </c>
      <c r="RSH22" s="35">
        <v>0</v>
      </c>
      <c r="RSI22" s="35">
        <v>0</v>
      </c>
      <c r="RSJ22" s="35">
        <v>0</v>
      </c>
      <c r="RSK22" s="35">
        <v>0</v>
      </c>
      <c r="RSL22" s="35">
        <v>0</v>
      </c>
      <c r="RSM22" s="35">
        <v>0</v>
      </c>
      <c r="RSN22" s="35">
        <v>0</v>
      </c>
      <c r="RSO22" s="35">
        <v>0</v>
      </c>
      <c r="RSP22" s="35">
        <v>0</v>
      </c>
      <c r="RSQ22" s="35">
        <v>0</v>
      </c>
      <c r="RSR22" s="35">
        <v>0</v>
      </c>
      <c r="RSS22" s="35">
        <v>0</v>
      </c>
      <c r="RST22" s="35">
        <v>0</v>
      </c>
      <c r="RSU22" s="35">
        <v>0</v>
      </c>
      <c r="RSV22" s="35">
        <v>0</v>
      </c>
      <c r="RSW22" s="35">
        <v>0</v>
      </c>
      <c r="RSX22" s="35">
        <v>0</v>
      </c>
      <c r="RSY22" s="35">
        <v>0</v>
      </c>
      <c r="RSZ22" s="35">
        <v>0</v>
      </c>
      <c r="RTA22" s="35">
        <v>0</v>
      </c>
      <c r="RTB22" s="35">
        <v>0</v>
      </c>
      <c r="RTC22" s="35">
        <v>0</v>
      </c>
      <c r="RTD22" s="35">
        <v>0</v>
      </c>
      <c r="RTE22" s="35">
        <v>0</v>
      </c>
      <c r="RTF22" s="35">
        <v>0</v>
      </c>
      <c r="RTG22" s="35">
        <v>0</v>
      </c>
      <c r="RTH22" s="35">
        <v>0</v>
      </c>
      <c r="RTI22" s="35">
        <v>0</v>
      </c>
      <c r="RTJ22" s="35">
        <v>0</v>
      </c>
      <c r="RTK22" s="35">
        <v>0</v>
      </c>
      <c r="RTL22" s="35">
        <v>0</v>
      </c>
      <c r="RTM22" s="35">
        <v>0</v>
      </c>
      <c r="RTN22" s="35">
        <v>0</v>
      </c>
      <c r="RTO22" s="35">
        <v>0</v>
      </c>
      <c r="RTP22" s="35">
        <v>0</v>
      </c>
      <c r="RTQ22" s="35">
        <v>0</v>
      </c>
      <c r="RTR22" s="35">
        <v>0</v>
      </c>
      <c r="RTS22" s="35">
        <v>0</v>
      </c>
      <c r="RTT22" s="35">
        <v>0</v>
      </c>
      <c r="RTU22" s="35">
        <v>0</v>
      </c>
      <c r="RTV22" s="35">
        <v>0</v>
      </c>
      <c r="RTW22" s="35">
        <v>0</v>
      </c>
      <c r="RTX22" s="35">
        <v>0</v>
      </c>
      <c r="RTY22" s="35">
        <v>0</v>
      </c>
      <c r="RTZ22" s="35">
        <v>0</v>
      </c>
      <c r="RUA22" s="35">
        <v>0</v>
      </c>
      <c r="RUB22" s="35">
        <v>0</v>
      </c>
      <c r="RUC22" s="35">
        <v>0</v>
      </c>
      <c r="RUD22" s="35">
        <v>0</v>
      </c>
      <c r="RUE22" s="35">
        <v>0</v>
      </c>
      <c r="RUF22" s="35">
        <v>0</v>
      </c>
      <c r="RUG22" s="35">
        <v>0</v>
      </c>
      <c r="RUH22" s="35">
        <v>0</v>
      </c>
      <c r="RUI22" s="35">
        <v>0</v>
      </c>
      <c r="RUJ22" s="35">
        <v>0</v>
      </c>
      <c r="RUK22" s="35">
        <v>0</v>
      </c>
      <c r="RUL22" s="35">
        <v>0</v>
      </c>
      <c r="RUM22" s="35">
        <v>0</v>
      </c>
      <c r="RUN22" s="35">
        <v>0</v>
      </c>
      <c r="RUO22" s="35">
        <v>0</v>
      </c>
      <c r="RUP22" s="35">
        <v>0</v>
      </c>
      <c r="RUQ22" s="35">
        <v>0</v>
      </c>
      <c r="RUR22" s="35">
        <v>0</v>
      </c>
      <c r="RUS22" s="35">
        <v>0</v>
      </c>
      <c r="RUT22" s="35">
        <v>0</v>
      </c>
      <c r="RUU22" s="35">
        <v>0</v>
      </c>
      <c r="RUV22" s="35">
        <v>0</v>
      </c>
      <c r="RUW22" s="35">
        <v>0</v>
      </c>
      <c r="RUX22" s="35">
        <v>0</v>
      </c>
      <c r="RUY22" s="35">
        <v>0</v>
      </c>
      <c r="RUZ22" s="35">
        <v>0</v>
      </c>
      <c r="RVA22" s="35">
        <v>0</v>
      </c>
      <c r="RVB22" s="35">
        <v>0</v>
      </c>
      <c r="RVC22" s="35">
        <v>0</v>
      </c>
      <c r="RVD22" s="35">
        <v>0</v>
      </c>
      <c r="RVE22" s="35">
        <v>0</v>
      </c>
      <c r="RVF22" s="35">
        <v>0</v>
      </c>
      <c r="RVG22" s="35">
        <v>0</v>
      </c>
      <c r="RVH22" s="35">
        <v>0</v>
      </c>
      <c r="RVI22" s="35">
        <v>0</v>
      </c>
      <c r="RVJ22" s="35">
        <v>0</v>
      </c>
      <c r="RVK22" s="35">
        <v>0</v>
      </c>
      <c r="RVL22" s="35">
        <v>0</v>
      </c>
      <c r="RVM22" s="35">
        <v>0</v>
      </c>
      <c r="RVN22" s="35">
        <v>0</v>
      </c>
      <c r="RVO22" s="35">
        <v>0</v>
      </c>
      <c r="RVP22" s="35">
        <v>0</v>
      </c>
      <c r="RVQ22" s="35">
        <v>0</v>
      </c>
      <c r="RVR22" s="35">
        <v>0</v>
      </c>
      <c r="RVS22" s="35">
        <v>0</v>
      </c>
      <c r="RVT22" s="35">
        <v>0</v>
      </c>
      <c r="RVU22" s="35">
        <v>0</v>
      </c>
      <c r="RVV22" s="35">
        <v>0</v>
      </c>
      <c r="RVW22" s="35">
        <v>0</v>
      </c>
      <c r="RVX22" s="35">
        <v>0</v>
      </c>
      <c r="RVY22" s="35">
        <v>0</v>
      </c>
      <c r="RVZ22" s="35">
        <v>0</v>
      </c>
      <c r="RWA22" s="35">
        <v>0</v>
      </c>
      <c r="RWB22" s="35">
        <v>0</v>
      </c>
      <c r="RWC22" s="35">
        <v>0</v>
      </c>
      <c r="RWD22" s="35">
        <v>0</v>
      </c>
      <c r="RWE22" s="35">
        <v>0</v>
      </c>
      <c r="RWF22" s="35">
        <v>0</v>
      </c>
      <c r="RWG22" s="35">
        <v>0</v>
      </c>
      <c r="RWH22" s="35">
        <v>0</v>
      </c>
      <c r="RWI22" s="35">
        <v>0</v>
      </c>
      <c r="RWJ22" s="35">
        <v>0</v>
      </c>
      <c r="RWK22" s="35">
        <v>0</v>
      </c>
      <c r="RWL22" s="35">
        <v>0</v>
      </c>
      <c r="RWM22" s="35">
        <v>0</v>
      </c>
      <c r="RWN22" s="35">
        <v>0</v>
      </c>
      <c r="RWO22" s="35">
        <v>0</v>
      </c>
      <c r="RWP22" s="35">
        <v>0</v>
      </c>
      <c r="RWQ22" s="35">
        <v>0</v>
      </c>
      <c r="RWR22" s="35">
        <v>0</v>
      </c>
      <c r="RWS22" s="35">
        <v>0</v>
      </c>
      <c r="RWT22" s="35">
        <v>0</v>
      </c>
      <c r="RWU22" s="35">
        <v>0</v>
      </c>
      <c r="RWV22" s="35">
        <v>0</v>
      </c>
      <c r="RWW22" s="35">
        <v>0</v>
      </c>
      <c r="RWX22" s="35">
        <v>0</v>
      </c>
      <c r="RWY22" s="35">
        <v>0</v>
      </c>
      <c r="RWZ22" s="35">
        <v>0</v>
      </c>
      <c r="RXA22" s="35">
        <v>0</v>
      </c>
      <c r="RXB22" s="35">
        <v>0</v>
      </c>
      <c r="RXC22" s="35">
        <v>0</v>
      </c>
      <c r="RXD22" s="35">
        <v>0</v>
      </c>
      <c r="RXE22" s="35">
        <v>0</v>
      </c>
      <c r="RXF22" s="35">
        <v>0</v>
      </c>
      <c r="RXG22" s="35">
        <v>0</v>
      </c>
      <c r="RXH22" s="35">
        <v>0</v>
      </c>
      <c r="RXI22" s="35">
        <v>0</v>
      </c>
      <c r="RXJ22" s="35">
        <v>0</v>
      </c>
      <c r="RXK22" s="35">
        <v>0</v>
      </c>
      <c r="RXL22" s="35">
        <v>0</v>
      </c>
      <c r="RXM22" s="35">
        <v>0</v>
      </c>
      <c r="RXN22" s="35">
        <v>0</v>
      </c>
      <c r="RXO22" s="35">
        <v>0</v>
      </c>
      <c r="RXP22" s="35">
        <v>0</v>
      </c>
      <c r="RXQ22" s="35">
        <v>0</v>
      </c>
      <c r="RXR22" s="35">
        <v>0</v>
      </c>
      <c r="RXS22" s="35">
        <v>0</v>
      </c>
      <c r="RXT22" s="35">
        <v>0</v>
      </c>
      <c r="RXU22" s="35">
        <v>0</v>
      </c>
      <c r="RXV22" s="35">
        <v>0</v>
      </c>
      <c r="RXW22" s="35">
        <v>0</v>
      </c>
      <c r="RXX22" s="35">
        <v>0</v>
      </c>
      <c r="RXY22" s="35">
        <v>0</v>
      </c>
      <c r="RXZ22" s="35">
        <v>0</v>
      </c>
      <c r="RYA22" s="35">
        <v>0</v>
      </c>
      <c r="RYB22" s="35">
        <v>0</v>
      </c>
      <c r="RYC22" s="35">
        <v>0</v>
      </c>
      <c r="RYD22" s="35">
        <v>0</v>
      </c>
      <c r="RYE22" s="35">
        <v>0</v>
      </c>
      <c r="RYF22" s="35">
        <v>0</v>
      </c>
      <c r="RYG22" s="35">
        <v>0</v>
      </c>
      <c r="RYH22" s="35">
        <v>0</v>
      </c>
      <c r="RYI22" s="35">
        <v>0</v>
      </c>
      <c r="RYJ22" s="35">
        <v>0</v>
      </c>
      <c r="RYK22" s="35">
        <v>0</v>
      </c>
      <c r="RYL22" s="35">
        <v>0</v>
      </c>
      <c r="RYM22" s="35">
        <v>0</v>
      </c>
      <c r="RYN22" s="35">
        <v>0</v>
      </c>
      <c r="RYO22" s="35">
        <v>0</v>
      </c>
      <c r="RYP22" s="35">
        <v>0</v>
      </c>
      <c r="RYQ22" s="35">
        <v>0</v>
      </c>
      <c r="RYR22" s="35">
        <v>0</v>
      </c>
      <c r="RYS22" s="35">
        <v>0</v>
      </c>
      <c r="RYT22" s="35">
        <v>0</v>
      </c>
      <c r="RYU22" s="35">
        <v>0</v>
      </c>
      <c r="RYV22" s="35">
        <v>0</v>
      </c>
      <c r="RYW22" s="35">
        <v>0</v>
      </c>
      <c r="RYX22" s="35">
        <v>0</v>
      </c>
      <c r="RYY22" s="35">
        <v>0</v>
      </c>
      <c r="RYZ22" s="35">
        <v>0</v>
      </c>
      <c r="RZA22" s="35">
        <v>0</v>
      </c>
      <c r="RZB22" s="35">
        <v>0</v>
      </c>
      <c r="RZC22" s="35">
        <v>0</v>
      </c>
      <c r="RZD22" s="35">
        <v>0</v>
      </c>
      <c r="RZE22" s="35">
        <v>0</v>
      </c>
      <c r="RZF22" s="35">
        <v>0</v>
      </c>
      <c r="RZG22" s="35">
        <v>0</v>
      </c>
      <c r="RZH22" s="35">
        <v>0</v>
      </c>
      <c r="RZI22" s="35">
        <v>0</v>
      </c>
      <c r="RZJ22" s="35">
        <v>0</v>
      </c>
      <c r="RZK22" s="35">
        <v>0</v>
      </c>
      <c r="RZL22" s="35">
        <v>0</v>
      </c>
      <c r="RZM22" s="35">
        <v>0</v>
      </c>
      <c r="RZN22" s="35">
        <v>0</v>
      </c>
      <c r="RZO22" s="35">
        <v>0</v>
      </c>
      <c r="RZP22" s="35">
        <v>0</v>
      </c>
      <c r="RZQ22" s="35">
        <v>0</v>
      </c>
      <c r="RZR22" s="35">
        <v>0</v>
      </c>
      <c r="RZS22" s="35">
        <v>0</v>
      </c>
      <c r="RZT22" s="35">
        <v>0</v>
      </c>
      <c r="RZU22" s="35">
        <v>0</v>
      </c>
      <c r="RZV22" s="35">
        <v>0</v>
      </c>
      <c r="RZW22" s="35">
        <v>0</v>
      </c>
      <c r="RZX22" s="35">
        <v>0</v>
      </c>
      <c r="RZY22" s="35">
        <v>0</v>
      </c>
      <c r="RZZ22" s="35">
        <v>0</v>
      </c>
      <c r="SAA22" s="35">
        <v>0</v>
      </c>
      <c r="SAB22" s="35">
        <v>0</v>
      </c>
      <c r="SAC22" s="35">
        <v>0</v>
      </c>
      <c r="SAD22" s="35">
        <v>0</v>
      </c>
      <c r="SAE22" s="35">
        <v>0</v>
      </c>
      <c r="SAF22" s="35">
        <v>0</v>
      </c>
      <c r="SAG22" s="35">
        <v>0</v>
      </c>
      <c r="SAH22" s="35">
        <v>0</v>
      </c>
      <c r="SAI22" s="35">
        <v>0</v>
      </c>
      <c r="SAJ22" s="35">
        <v>0</v>
      </c>
      <c r="SAK22" s="35">
        <v>0</v>
      </c>
      <c r="SAL22" s="35">
        <v>0</v>
      </c>
      <c r="SAM22" s="35">
        <v>0</v>
      </c>
      <c r="SAN22" s="35">
        <v>0</v>
      </c>
      <c r="SAO22" s="35">
        <v>0</v>
      </c>
      <c r="SAP22" s="35">
        <v>0</v>
      </c>
      <c r="SAQ22" s="35">
        <v>0</v>
      </c>
      <c r="SAR22" s="35">
        <v>0</v>
      </c>
      <c r="SAS22" s="35">
        <v>0</v>
      </c>
      <c r="SAT22" s="35">
        <v>0</v>
      </c>
      <c r="SAU22" s="35">
        <v>0</v>
      </c>
      <c r="SAV22" s="35">
        <v>0</v>
      </c>
      <c r="SAW22" s="35">
        <v>0</v>
      </c>
      <c r="SAX22" s="35">
        <v>0</v>
      </c>
      <c r="SAY22" s="35">
        <v>0</v>
      </c>
      <c r="SAZ22" s="35">
        <v>0</v>
      </c>
      <c r="SBA22" s="35">
        <v>0</v>
      </c>
      <c r="SBB22" s="35">
        <v>0</v>
      </c>
      <c r="SBC22" s="35">
        <v>0</v>
      </c>
      <c r="SBD22" s="35">
        <v>0</v>
      </c>
      <c r="SBE22" s="35">
        <v>0</v>
      </c>
      <c r="SBF22" s="35">
        <v>0</v>
      </c>
      <c r="SBG22" s="35">
        <v>0</v>
      </c>
      <c r="SBH22" s="35">
        <v>0</v>
      </c>
      <c r="SBI22" s="35">
        <v>0</v>
      </c>
      <c r="SBJ22" s="35">
        <v>0</v>
      </c>
      <c r="SBK22" s="35">
        <v>0</v>
      </c>
      <c r="SBL22" s="35">
        <v>0</v>
      </c>
      <c r="SBM22" s="35">
        <v>0</v>
      </c>
      <c r="SBN22" s="35">
        <v>0</v>
      </c>
      <c r="SBO22" s="35">
        <v>0</v>
      </c>
      <c r="SBP22" s="35">
        <v>0</v>
      </c>
      <c r="SBQ22" s="35">
        <v>0</v>
      </c>
      <c r="SBR22" s="35">
        <v>0</v>
      </c>
      <c r="SBS22" s="35">
        <v>0</v>
      </c>
      <c r="SBT22" s="35">
        <v>0</v>
      </c>
      <c r="SBU22" s="35">
        <v>0</v>
      </c>
      <c r="SBV22" s="35">
        <v>0</v>
      </c>
      <c r="SBW22" s="35">
        <v>0</v>
      </c>
      <c r="SBX22" s="35">
        <v>0</v>
      </c>
      <c r="SBY22" s="35">
        <v>0</v>
      </c>
      <c r="SBZ22" s="35">
        <v>0</v>
      </c>
      <c r="SCA22" s="35">
        <v>0</v>
      </c>
      <c r="SCB22" s="35">
        <v>0</v>
      </c>
      <c r="SCC22" s="35">
        <v>0</v>
      </c>
      <c r="SCD22" s="35">
        <v>0</v>
      </c>
      <c r="SCE22" s="35">
        <v>0</v>
      </c>
      <c r="SCF22" s="35">
        <v>0</v>
      </c>
      <c r="SCG22" s="35">
        <v>0</v>
      </c>
      <c r="SCH22" s="35">
        <v>0</v>
      </c>
      <c r="SCI22" s="35">
        <v>0</v>
      </c>
      <c r="SCJ22" s="35">
        <v>0</v>
      </c>
      <c r="SCK22" s="35">
        <v>0</v>
      </c>
      <c r="SCL22" s="35">
        <v>0</v>
      </c>
      <c r="SCM22" s="35">
        <v>0</v>
      </c>
      <c r="SCN22" s="35">
        <v>0</v>
      </c>
      <c r="SCO22" s="35">
        <v>0</v>
      </c>
      <c r="SCP22" s="35">
        <v>0</v>
      </c>
      <c r="SCQ22" s="35">
        <v>0</v>
      </c>
      <c r="SCR22" s="35">
        <v>0</v>
      </c>
      <c r="SCS22" s="35">
        <v>0</v>
      </c>
      <c r="SCT22" s="35">
        <v>0</v>
      </c>
      <c r="SCU22" s="35">
        <v>0</v>
      </c>
      <c r="SCV22" s="35">
        <v>0</v>
      </c>
      <c r="SCW22" s="35">
        <v>0</v>
      </c>
      <c r="SCX22" s="35">
        <v>0</v>
      </c>
      <c r="SCY22" s="35">
        <v>0</v>
      </c>
      <c r="SCZ22" s="35">
        <v>0</v>
      </c>
      <c r="SDA22" s="35">
        <v>0</v>
      </c>
      <c r="SDB22" s="35">
        <v>0</v>
      </c>
      <c r="SDC22" s="35">
        <v>0</v>
      </c>
      <c r="SDD22" s="35">
        <v>0</v>
      </c>
      <c r="SDE22" s="35">
        <v>0</v>
      </c>
      <c r="SDF22" s="35">
        <v>0</v>
      </c>
      <c r="SDG22" s="35">
        <v>0</v>
      </c>
      <c r="SDH22" s="35">
        <v>0</v>
      </c>
      <c r="SDI22" s="35">
        <v>0</v>
      </c>
      <c r="SDJ22" s="35">
        <v>0</v>
      </c>
      <c r="SDK22" s="35">
        <v>0</v>
      </c>
      <c r="SDL22" s="35">
        <v>0</v>
      </c>
      <c r="SDM22" s="35">
        <v>0</v>
      </c>
      <c r="SDN22" s="35">
        <v>0</v>
      </c>
      <c r="SDO22" s="35">
        <v>0</v>
      </c>
      <c r="SDP22" s="35">
        <v>0</v>
      </c>
      <c r="SDQ22" s="35">
        <v>0</v>
      </c>
      <c r="SDR22" s="35">
        <v>0</v>
      </c>
      <c r="SDS22" s="35">
        <v>0</v>
      </c>
      <c r="SDT22" s="35">
        <v>0</v>
      </c>
      <c r="SDU22" s="35">
        <v>0</v>
      </c>
      <c r="SDV22" s="35">
        <v>0</v>
      </c>
      <c r="SDW22" s="35">
        <v>0</v>
      </c>
      <c r="SDX22" s="35">
        <v>0</v>
      </c>
      <c r="SDY22" s="35">
        <v>0</v>
      </c>
      <c r="SDZ22" s="35">
        <v>0</v>
      </c>
      <c r="SEA22" s="35">
        <v>0</v>
      </c>
      <c r="SEB22" s="35">
        <v>0</v>
      </c>
      <c r="SEC22" s="35">
        <v>0</v>
      </c>
      <c r="SED22" s="35">
        <v>0</v>
      </c>
      <c r="SEE22" s="35">
        <v>0</v>
      </c>
      <c r="SEF22" s="35">
        <v>0</v>
      </c>
      <c r="SEG22" s="35">
        <v>0</v>
      </c>
      <c r="SEH22" s="35">
        <v>0</v>
      </c>
      <c r="SEI22" s="35">
        <v>0</v>
      </c>
      <c r="SEJ22" s="35">
        <v>0</v>
      </c>
      <c r="SEK22" s="35">
        <v>0</v>
      </c>
      <c r="SEL22" s="35">
        <v>0</v>
      </c>
      <c r="SEM22" s="35">
        <v>0</v>
      </c>
      <c r="SEN22" s="35">
        <v>0</v>
      </c>
      <c r="SEO22" s="35">
        <v>0</v>
      </c>
      <c r="SEP22" s="35">
        <v>0</v>
      </c>
      <c r="SEQ22" s="35">
        <v>0</v>
      </c>
      <c r="SER22" s="35">
        <v>0</v>
      </c>
      <c r="SES22" s="35">
        <v>0</v>
      </c>
      <c r="SET22" s="35">
        <v>0</v>
      </c>
      <c r="SEU22" s="35">
        <v>0</v>
      </c>
      <c r="SEV22" s="35">
        <v>0</v>
      </c>
      <c r="SEW22" s="35">
        <v>0</v>
      </c>
      <c r="SEX22" s="35">
        <v>0</v>
      </c>
      <c r="SEY22" s="35">
        <v>0</v>
      </c>
      <c r="SEZ22" s="35">
        <v>0</v>
      </c>
      <c r="SFA22" s="35">
        <v>0</v>
      </c>
      <c r="SFB22" s="35">
        <v>0</v>
      </c>
      <c r="SFC22" s="35">
        <v>0</v>
      </c>
      <c r="SFD22" s="35">
        <v>0</v>
      </c>
      <c r="SFE22" s="35">
        <v>0</v>
      </c>
      <c r="SFF22" s="35">
        <v>0</v>
      </c>
      <c r="SFG22" s="35">
        <v>0</v>
      </c>
      <c r="SFH22" s="35">
        <v>0</v>
      </c>
      <c r="SFI22" s="35">
        <v>0</v>
      </c>
      <c r="SFJ22" s="35">
        <v>0</v>
      </c>
      <c r="SFK22" s="35">
        <v>0</v>
      </c>
      <c r="SFL22" s="35">
        <v>0</v>
      </c>
      <c r="SFM22" s="35">
        <v>0</v>
      </c>
      <c r="SFN22" s="35">
        <v>0</v>
      </c>
      <c r="SFO22" s="35">
        <v>0</v>
      </c>
      <c r="SFP22" s="35">
        <v>0</v>
      </c>
      <c r="SFQ22" s="35">
        <v>0</v>
      </c>
      <c r="SFR22" s="35">
        <v>0</v>
      </c>
      <c r="SFS22" s="35">
        <v>0</v>
      </c>
      <c r="SFT22" s="35">
        <v>0</v>
      </c>
      <c r="SFU22" s="35">
        <v>0</v>
      </c>
      <c r="SFV22" s="35">
        <v>0</v>
      </c>
      <c r="SFW22" s="35">
        <v>0</v>
      </c>
      <c r="SFX22" s="35">
        <v>0</v>
      </c>
      <c r="SFY22" s="35">
        <v>0</v>
      </c>
      <c r="SFZ22" s="35">
        <v>0</v>
      </c>
      <c r="SGA22" s="35">
        <v>0</v>
      </c>
      <c r="SGB22" s="35">
        <v>0</v>
      </c>
      <c r="SGC22" s="35">
        <v>0</v>
      </c>
      <c r="SGD22" s="35">
        <v>0</v>
      </c>
      <c r="SGE22" s="35">
        <v>0</v>
      </c>
      <c r="SGF22" s="35">
        <v>0</v>
      </c>
      <c r="SGG22" s="35">
        <v>0</v>
      </c>
      <c r="SGH22" s="35">
        <v>0</v>
      </c>
      <c r="SGI22" s="35">
        <v>0</v>
      </c>
      <c r="SGJ22" s="35">
        <v>0</v>
      </c>
      <c r="SGK22" s="35">
        <v>0</v>
      </c>
      <c r="SGL22" s="35">
        <v>0</v>
      </c>
      <c r="SGM22" s="35">
        <v>0</v>
      </c>
      <c r="SGN22" s="35">
        <v>0</v>
      </c>
      <c r="SGO22" s="35">
        <v>0</v>
      </c>
      <c r="SGP22" s="35">
        <v>0</v>
      </c>
      <c r="SGQ22" s="35">
        <v>0</v>
      </c>
      <c r="SGR22" s="35">
        <v>0</v>
      </c>
      <c r="SGS22" s="35">
        <v>0</v>
      </c>
      <c r="SGT22" s="35">
        <v>0</v>
      </c>
      <c r="SGU22" s="35">
        <v>0</v>
      </c>
      <c r="SGV22" s="35">
        <v>0</v>
      </c>
      <c r="SGW22" s="35">
        <v>0</v>
      </c>
      <c r="SGX22" s="35">
        <v>0</v>
      </c>
      <c r="SGY22" s="35">
        <v>0</v>
      </c>
      <c r="SGZ22" s="35">
        <v>0</v>
      </c>
      <c r="SHA22" s="35">
        <v>0</v>
      </c>
      <c r="SHB22" s="35">
        <v>0</v>
      </c>
      <c r="SHC22" s="35">
        <v>0</v>
      </c>
      <c r="SHD22" s="35">
        <v>0</v>
      </c>
      <c r="SHE22" s="35">
        <v>0</v>
      </c>
      <c r="SHF22" s="35">
        <v>0</v>
      </c>
      <c r="SHG22" s="35">
        <v>0</v>
      </c>
      <c r="SHH22" s="35">
        <v>0</v>
      </c>
      <c r="SHI22" s="35">
        <v>0</v>
      </c>
      <c r="SHJ22" s="35">
        <v>0</v>
      </c>
      <c r="SHK22" s="35">
        <v>0</v>
      </c>
      <c r="SHL22" s="35">
        <v>0</v>
      </c>
      <c r="SHM22" s="35">
        <v>0</v>
      </c>
      <c r="SHN22" s="35">
        <v>0</v>
      </c>
      <c r="SHO22" s="35">
        <v>0</v>
      </c>
      <c r="SHP22" s="35">
        <v>0</v>
      </c>
      <c r="SHQ22" s="35">
        <v>0</v>
      </c>
      <c r="SHR22" s="35">
        <v>0</v>
      </c>
      <c r="SHS22" s="35">
        <v>0</v>
      </c>
      <c r="SHT22" s="35">
        <v>0</v>
      </c>
      <c r="SHU22" s="35">
        <v>0</v>
      </c>
      <c r="SHV22" s="35">
        <v>0</v>
      </c>
      <c r="SHW22" s="35">
        <v>0</v>
      </c>
      <c r="SHX22" s="35">
        <v>0</v>
      </c>
      <c r="SHY22" s="35">
        <v>0</v>
      </c>
      <c r="SHZ22" s="35">
        <v>0</v>
      </c>
      <c r="SIA22" s="35">
        <v>0</v>
      </c>
      <c r="SIB22" s="35">
        <v>0</v>
      </c>
      <c r="SIC22" s="35">
        <v>0</v>
      </c>
      <c r="SID22" s="35">
        <v>0</v>
      </c>
      <c r="SIE22" s="35">
        <v>0</v>
      </c>
      <c r="SIF22" s="35">
        <v>0</v>
      </c>
      <c r="SIG22" s="35">
        <v>0</v>
      </c>
      <c r="SIH22" s="35">
        <v>0</v>
      </c>
      <c r="SII22" s="35">
        <v>0</v>
      </c>
      <c r="SIJ22" s="35">
        <v>0</v>
      </c>
      <c r="SIK22" s="35">
        <v>0</v>
      </c>
      <c r="SIL22" s="35">
        <v>0</v>
      </c>
      <c r="SIM22" s="35">
        <v>0</v>
      </c>
      <c r="SIN22" s="35">
        <v>0</v>
      </c>
      <c r="SIO22" s="35">
        <v>0</v>
      </c>
      <c r="SIP22" s="35">
        <v>0</v>
      </c>
      <c r="SIQ22" s="35">
        <v>0</v>
      </c>
      <c r="SIR22" s="35">
        <v>0</v>
      </c>
      <c r="SIS22" s="35">
        <v>0</v>
      </c>
      <c r="SIT22" s="35">
        <v>0</v>
      </c>
      <c r="SIU22" s="35">
        <v>0</v>
      </c>
      <c r="SIV22" s="35">
        <v>0</v>
      </c>
      <c r="SIW22" s="35">
        <v>0</v>
      </c>
      <c r="SIX22" s="35">
        <v>0</v>
      </c>
      <c r="SIY22" s="35">
        <v>0</v>
      </c>
      <c r="SIZ22" s="35">
        <v>0</v>
      </c>
      <c r="SJA22" s="35">
        <v>0</v>
      </c>
      <c r="SJB22" s="35">
        <v>0</v>
      </c>
      <c r="SJC22" s="35">
        <v>0</v>
      </c>
      <c r="SJD22" s="35">
        <v>0</v>
      </c>
      <c r="SJE22" s="35">
        <v>0</v>
      </c>
      <c r="SJF22" s="35">
        <v>0</v>
      </c>
      <c r="SJG22" s="35">
        <v>0</v>
      </c>
      <c r="SJH22" s="35">
        <v>0</v>
      </c>
      <c r="SJI22" s="35">
        <v>0</v>
      </c>
      <c r="SJJ22" s="35">
        <v>0</v>
      </c>
      <c r="SJK22" s="35">
        <v>0</v>
      </c>
      <c r="SJL22" s="35">
        <v>0</v>
      </c>
      <c r="SJM22" s="35">
        <v>0</v>
      </c>
      <c r="SJN22" s="35">
        <v>0</v>
      </c>
      <c r="SJO22" s="35">
        <v>0</v>
      </c>
      <c r="SJP22" s="35">
        <v>0</v>
      </c>
      <c r="SJQ22" s="35">
        <v>0</v>
      </c>
      <c r="SJR22" s="35">
        <v>0</v>
      </c>
      <c r="SJS22" s="35">
        <v>0</v>
      </c>
      <c r="SJT22" s="35">
        <v>0</v>
      </c>
      <c r="SJU22" s="35">
        <v>0</v>
      </c>
      <c r="SJV22" s="35">
        <v>0</v>
      </c>
      <c r="SJW22" s="35">
        <v>0</v>
      </c>
      <c r="SJX22" s="35">
        <v>0</v>
      </c>
      <c r="SJY22" s="35">
        <v>0</v>
      </c>
      <c r="SJZ22" s="35">
        <v>0</v>
      </c>
      <c r="SKA22" s="35">
        <v>0</v>
      </c>
      <c r="SKB22" s="35">
        <v>0</v>
      </c>
      <c r="SKC22" s="35">
        <v>0</v>
      </c>
      <c r="SKD22" s="35">
        <v>0</v>
      </c>
      <c r="SKE22" s="35">
        <v>0</v>
      </c>
      <c r="SKF22" s="35">
        <v>0</v>
      </c>
      <c r="SKG22" s="35">
        <v>0</v>
      </c>
      <c r="SKH22" s="35">
        <v>0</v>
      </c>
      <c r="SKI22" s="35">
        <v>0</v>
      </c>
      <c r="SKJ22" s="35">
        <v>0</v>
      </c>
      <c r="SKK22" s="35">
        <v>0</v>
      </c>
      <c r="SKL22" s="35">
        <v>0</v>
      </c>
      <c r="SKM22" s="35">
        <v>0</v>
      </c>
      <c r="SKN22" s="35">
        <v>0</v>
      </c>
      <c r="SKO22" s="35">
        <v>0</v>
      </c>
      <c r="SKP22" s="35">
        <v>0</v>
      </c>
      <c r="SKQ22" s="35">
        <v>0</v>
      </c>
      <c r="SKR22" s="35">
        <v>0</v>
      </c>
      <c r="SKS22" s="35">
        <v>0</v>
      </c>
      <c r="SKT22" s="35">
        <v>0</v>
      </c>
      <c r="SKU22" s="35">
        <v>0</v>
      </c>
      <c r="SKV22" s="35">
        <v>0</v>
      </c>
      <c r="SKW22" s="35">
        <v>0</v>
      </c>
      <c r="SKX22" s="35">
        <v>0</v>
      </c>
      <c r="SKY22" s="35">
        <v>0</v>
      </c>
      <c r="SKZ22" s="35">
        <v>0</v>
      </c>
      <c r="SLA22" s="35">
        <v>0</v>
      </c>
      <c r="SLB22" s="35">
        <v>0</v>
      </c>
      <c r="SLC22" s="35">
        <v>0</v>
      </c>
      <c r="SLD22" s="35">
        <v>0</v>
      </c>
      <c r="SLE22" s="35">
        <v>0</v>
      </c>
      <c r="SLF22" s="35">
        <v>0</v>
      </c>
      <c r="SLG22" s="35">
        <v>0</v>
      </c>
      <c r="SLH22" s="35">
        <v>0</v>
      </c>
      <c r="SLI22" s="35">
        <v>0</v>
      </c>
      <c r="SLJ22" s="35">
        <v>0</v>
      </c>
      <c r="SLK22" s="35">
        <v>0</v>
      </c>
      <c r="SLL22" s="35">
        <v>0</v>
      </c>
      <c r="SLM22" s="35">
        <v>0</v>
      </c>
      <c r="SLN22" s="35">
        <v>0</v>
      </c>
      <c r="SLO22" s="35">
        <v>0</v>
      </c>
      <c r="SLP22" s="35">
        <v>0</v>
      </c>
      <c r="SLQ22" s="35">
        <v>0</v>
      </c>
      <c r="SLR22" s="35">
        <v>0</v>
      </c>
      <c r="SLS22" s="35">
        <v>0</v>
      </c>
      <c r="SLT22" s="35">
        <v>0</v>
      </c>
      <c r="SLU22" s="35">
        <v>0</v>
      </c>
      <c r="SLV22" s="35">
        <v>0</v>
      </c>
      <c r="SLW22" s="35">
        <v>0</v>
      </c>
      <c r="SLX22" s="35">
        <v>0</v>
      </c>
      <c r="SLY22" s="35">
        <v>0</v>
      </c>
      <c r="SLZ22" s="35">
        <v>0</v>
      </c>
      <c r="SMA22" s="35">
        <v>0</v>
      </c>
      <c r="SMB22" s="35">
        <v>0</v>
      </c>
      <c r="SMC22" s="35">
        <v>0</v>
      </c>
      <c r="SMD22" s="35">
        <v>0</v>
      </c>
      <c r="SME22" s="35">
        <v>0</v>
      </c>
      <c r="SMF22" s="35">
        <v>0</v>
      </c>
      <c r="SMG22" s="35">
        <v>0</v>
      </c>
      <c r="SMH22" s="35">
        <v>0</v>
      </c>
      <c r="SMI22" s="35">
        <v>0</v>
      </c>
      <c r="SMJ22" s="35">
        <v>0</v>
      </c>
      <c r="SMK22" s="35">
        <v>0</v>
      </c>
      <c r="SML22" s="35">
        <v>0</v>
      </c>
      <c r="SMM22" s="35">
        <v>0</v>
      </c>
      <c r="SMN22" s="35">
        <v>0</v>
      </c>
      <c r="SMO22" s="35">
        <v>0</v>
      </c>
      <c r="SMP22" s="35">
        <v>0</v>
      </c>
      <c r="SMQ22" s="35">
        <v>0</v>
      </c>
      <c r="SMR22" s="35">
        <v>0</v>
      </c>
      <c r="SMS22" s="35">
        <v>0</v>
      </c>
      <c r="SMT22" s="35">
        <v>0</v>
      </c>
      <c r="SMU22" s="35">
        <v>0</v>
      </c>
      <c r="SMV22" s="35">
        <v>0</v>
      </c>
      <c r="SMW22" s="35">
        <v>0</v>
      </c>
      <c r="SMX22" s="35">
        <v>0</v>
      </c>
      <c r="SMY22" s="35">
        <v>0</v>
      </c>
      <c r="SMZ22" s="35">
        <v>0</v>
      </c>
      <c r="SNA22" s="35">
        <v>0</v>
      </c>
      <c r="SNB22" s="35">
        <v>0</v>
      </c>
      <c r="SNC22" s="35">
        <v>0</v>
      </c>
      <c r="SND22" s="35">
        <v>0</v>
      </c>
      <c r="SNE22" s="35">
        <v>0</v>
      </c>
      <c r="SNF22" s="35">
        <v>0</v>
      </c>
      <c r="SNG22" s="35">
        <v>0</v>
      </c>
      <c r="SNH22" s="35">
        <v>0</v>
      </c>
      <c r="SNI22" s="35">
        <v>0</v>
      </c>
      <c r="SNJ22" s="35">
        <v>0</v>
      </c>
      <c r="SNK22" s="35">
        <v>0</v>
      </c>
      <c r="SNL22" s="35">
        <v>0</v>
      </c>
      <c r="SNM22" s="35">
        <v>0</v>
      </c>
      <c r="SNN22" s="35">
        <v>0</v>
      </c>
      <c r="SNO22" s="35">
        <v>0</v>
      </c>
      <c r="SNP22" s="35">
        <v>0</v>
      </c>
      <c r="SNQ22" s="35">
        <v>0</v>
      </c>
      <c r="SNR22" s="35">
        <v>0</v>
      </c>
      <c r="SNS22" s="35">
        <v>0</v>
      </c>
      <c r="SNT22" s="35">
        <v>0</v>
      </c>
      <c r="SNU22" s="35">
        <v>0</v>
      </c>
      <c r="SNV22" s="35">
        <v>0</v>
      </c>
      <c r="SNW22" s="35">
        <v>0</v>
      </c>
      <c r="SNX22" s="35">
        <v>0</v>
      </c>
      <c r="SNY22" s="35">
        <v>0</v>
      </c>
      <c r="SNZ22" s="35">
        <v>0</v>
      </c>
      <c r="SOA22" s="35">
        <v>0</v>
      </c>
      <c r="SOB22" s="35">
        <v>0</v>
      </c>
      <c r="SOC22" s="35">
        <v>0</v>
      </c>
      <c r="SOD22" s="35">
        <v>0</v>
      </c>
      <c r="SOE22" s="35">
        <v>0</v>
      </c>
      <c r="SOF22" s="35">
        <v>0</v>
      </c>
      <c r="SOG22" s="35">
        <v>0</v>
      </c>
      <c r="SOH22" s="35">
        <v>0</v>
      </c>
      <c r="SOI22" s="35">
        <v>0</v>
      </c>
      <c r="SOJ22" s="35">
        <v>0</v>
      </c>
      <c r="SOK22" s="35">
        <v>0</v>
      </c>
      <c r="SOL22" s="35">
        <v>0</v>
      </c>
      <c r="SOM22" s="35">
        <v>0</v>
      </c>
      <c r="SON22" s="35">
        <v>0</v>
      </c>
      <c r="SOO22" s="35">
        <v>0</v>
      </c>
      <c r="SOP22" s="35">
        <v>0</v>
      </c>
      <c r="SOQ22" s="35">
        <v>0</v>
      </c>
      <c r="SOR22" s="35">
        <v>0</v>
      </c>
      <c r="SOS22" s="35">
        <v>0</v>
      </c>
      <c r="SOT22" s="35">
        <v>0</v>
      </c>
      <c r="SOU22" s="35">
        <v>0</v>
      </c>
      <c r="SOV22" s="35">
        <v>0</v>
      </c>
      <c r="SOW22" s="35">
        <v>0</v>
      </c>
      <c r="SOX22" s="35">
        <v>0</v>
      </c>
      <c r="SOY22" s="35">
        <v>0</v>
      </c>
      <c r="SOZ22" s="35">
        <v>0</v>
      </c>
      <c r="SPA22" s="35">
        <v>0</v>
      </c>
      <c r="SPB22" s="35">
        <v>0</v>
      </c>
      <c r="SPC22" s="35">
        <v>0</v>
      </c>
      <c r="SPD22" s="35">
        <v>0</v>
      </c>
      <c r="SPE22" s="35">
        <v>0</v>
      </c>
      <c r="SPF22" s="35">
        <v>0</v>
      </c>
      <c r="SPG22" s="35">
        <v>0</v>
      </c>
      <c r="SPH22" s="35">
        <v>0</v>
      </c>
      <c r="SPI22" s="35">
        <v>0</v>
      </c>
      <c r="SPJ22" s="35">
        <v>0</v>
      </c>
      <c r="SPK22" s="35">
        <v>0</v>
      </c>
      <c r="SPL22" s="35">
        <v>0</v>
      </c>
      <c r="SPM22" s="35">
        <v>0</v>
      </c>
      <c r="SPN22" s="35">
        <v>0</v>
      </c>
      <c r="SPO22" s="35">
        <v>0</v>
      </c>
      <c r="SPP22" s="35">
        <v>0</v>
      </c>
      <c r="SPQ22" s="35">
        <v>0</v>
      </c>
      <c r="SPR22" s="35">
        <v>0</v>
      </c>
      <c r="SPS22" s="35">
        <v>0</v>
      </c>
      <c r="SPT22" s="35">
        <v>0</v>
      </c>
      <c r="SPU22" s="35">
        <v>0</v>
      </c>
      <c r="SPV22" s="35">
        <v>0</v>
      </c>
      <c r="SPW22" s="35">
        <v>0</v>
      </c>
      <c r="SPX22" s="35">
        <v>0</v>
      </c>
      <c r="SPY22" s="35">
        <v>0</v>
      </c>
      <c r="SPZ22" s="35">
        <v>0</v>
      </c>
      <c r="SQA22" s="35">
        <v>0</v>
      </c>
      <c r="SQB22" s="35">
        <v>0</v>
      </c>
      <c r="SQC22" s="35">
        <v>0</v>
      </c>
      <c r="SQD22" s="35">
        <v>0</v>
      </c>
      <c r="SQE22" s="35">
        <v>0</v>
      </c>
      <c r="SQF22" s="35">
        <v>0</v>
      </c>
      <c r="SQG22" s="35">
        <v>0</v>
      </c>
      <c r="SQH22" s="35">
        <v>0</v>
      </c>
      <c r="SQI22" s="35">
        <v>0</v>
      </c>
      <c r="SQJ22" s="35">
        <v>0</v>
      </c>
      <c r="SQK22" s="35">
        <v>0</v>
      </c>
      <c r="SQL22" s="35">
        <v>0</v>
      </c>
      <c r="SQM22" s="35">
        <v>0</v>
      </c>
      <c r="SQN22" s="35">
        <v>0</v>
      </c>
      <c r="SQO22" s="35">
        <v>0</v>
      </c>
      <c r="SQP22" s="35">
        <v>0</v>
      </c>
      <c r="SQQ22" s="35">
        <v>0</v>
      </c>
      <c r="SQR22" s="35">
        <v>0</v>
      </c>
      <c r="SQS22" s="35">
        <v>0</v>
      </c>
      <c r="SQT22" s="35">
        <v>0</v>
      </c>
      <c r="SQU22" s="35">
        <v>0</v>
      </c>
      <c r="SQV22" s="35">
        <v>0</v>
      </c>
      <c r="SQW22" s="35">
        <v>0</v>
      </c>
      <c r="SQX22" s="35">
        <v>0</v>
      </c>
      <c r="SQY22" s="35">
        <v>0</v>
      </c>
      <c r="SQZ22" s="35">
        <v>0</v>
      </c>
      <c r="SRA22" s="35">
        <v>0</v>
      </c>
      <c r="SRB22" s="35">
        <v>0</v>
      </c>
      <c r="SRC22" s="35">
        <v>0</v>
      </c>
      <c r="SRD22" s="35">
        <v>0</v>
      </c>
      <c r="SRE22" s="35">
        <v>0</v>
      </c>
      <c r="SRF22" s="35">
        <v>0</v>
      </c>
      <c r="SRG22" s="35">
        <v>0</v>
      </c>
      <c r="SRH22" s="35">
        <v>0</v>
      </c>
      <c r="SRI22" s="35">
        <v>0</v>
      </c>
      <c r="SRJ22" s="35">
        <v>0</v>
      </c>
      <c r="SRK22" s="35">
        <v>0</v>
      </c>
      <c r="SRL22" s="35">
        <v>0</v>
      </c>
      <c r="SRM22" s="35">
        <v>0</v>
      </c>
      <c r="SRN22" s="35">
        <v>0</v>
      </c>
      <c r="SRO22" s="35">
        <v>0</v>
      </c>
      <c r="SRP22" s="35">
        <v>0</v>
      </c>
      <c r="SRQ22" s="35">
        <v>0</v>
      </c>
      <c r="SRR22" s="35">
        <v>0</v>
      </c>
      <c r="SRS22" s="35">
        <v>0</v>
      </c>
      <c r="SRT22" s="35">
        <v>0</v>
      </c>
      <c r="SRU22" s="35">
        <v>0</v>
      </c>
      <c r="SRV22" s="35">
        <v>0</v>
      </c>
      <c r="SRW22" s="35">
        <v>0</v>
      </c>
      <c r="SRX22" s="35">
        <v>0</v>
      </c>
      <c r="SRY22" s="35">
        <v>0</v>
      </c>
      <c r="SRZ22" s="35">
        <v>0</v>
      </c>
      <c r="SSA22" s="35">
        <v>0</v>
      </c>
      <c r="SSB22" s="35">
        <v>0</v>
      </c>
      <c r="SSC22" s="35">
        <v>0</v>
      </c>
      <c r="SSD22" s="35">
        <v>0</v>
      </c>
      <c r="SSE22" s="35">
        <v>0</v>
      </c>
      <c r="SSF22" s="35">
        <v>0</v>
      </c>
      <c r="SSG22" s="35">
        <v>0</v>
      </c>
      <c r="SSH22" s="35">
        <v>0</v>
      </c>
      <c r="SSI22" s="35">
        <v>0</v>
      </c>
      <c r="SSJ22" s="35">
        <v>0</v>
      </c>
      <c r="SSK22" s="35">
        <v>0</v>
      </c>
      <c r="SSL22" s="35">
        <v>0</v>
      </c>
      <c r="SSM22" s="35">
        <v>0</v>
      </c>
      <c r="SSN22" s="35">
        <v>0</v>
      </c>
      <c r="SSO22" s="35">
        <v>0</v>
      </c>
      <c r="SSP22" s="35">
        <v>0</v>
      </c>
      <c r="SSQ22" s="35">
        <v>0</v>
      </c>
      <c r="SSR22" s="35">
        <v>0</v>
      </c>
      <c r="SSS22" s="35">
        <v>0</v>
      </c>
      <c r="SST22" s="35">
        <v>0</v>
      </c>
      <c r="SSU22" s="35">
        <v>0</v>
      </c>
      <c r="SSV22" s="35">
        <v>0</v>
      </c>
      <c r="SSW22" s="35">
        <v>0</v>
      </c>
      <c r="SSX22" s="35">
        <v>0</v>
      </c>
      <c r="SSY22" s="35">
        <v>0</v>
      </c>
      <c r="SSZ22" s="35">
        <v>0</v>
      </c>
      <c r="STA22" s="35">
        <v>0</v>
      </c>
      <c r="STB22" s="35">
        <v>0</v>
      </c>
      <c r="STC22" s="35">
        <v>0</v>
      </c>
      <c r="STD22" s="35">
        <v>0</v>
      </c>
      <c r="STE22" s="35">
        <v>0</v>
      </c>
      <c r="STF22" s="35">
        <v>0</v>
      </c>
      <c r="STG22" s="35">
        <v>0</v>
      </c>
      <c r="STH22" s="35">
        <v>0</v>
      </c>
      <c r="STI22" s="35">
        <v>0</v>
      </c>
      <c r="STJ22" s="35">
        <v>0</v>
      </c>
      <c r="STK22" s="35">
        <v>0</v>
      </c>
      <c r="STL22" s="35">
        <v>0</v>
      </c>
      <c r="STM22" s="35">
        <v>0</v>
      </c>
      <c r="STN22" s="35">
        <v>0</v>
      </c>
      <c r="STO22" s="35">
        <v>0</v>
      </c>
      <c r="STP22" s="35">
        <v>0</v>
      </c>
      <c r="STQ22" s="35">
        <v>0</v>
      </c>
      <c r="STR22" s="35">
        <v>0</v>
      </c>
      <c r="STS22" s="35">
        <v>0</v>
      </c>
      <c r="STT22" s="35">
        <v>0</v>
      </c>
      <c r="STU22" s="35">
        <v>0</v>
      </c>
      <c r="STV22" s="35">
        <v>0</v>
      </c>
      <c r="STW22" s="35">
        <v>0</v>
      </c>
      <c r="STX22" s="35">
        <v>0</v>
      </c>
      <c r="STY22" s="35">
        <v>0</v>
      </c>
      <c r="STZ22" s="35">
        <v>0</v>
      </c>
      <c r="SUA22" s="35">
        <v>0</v>
      </c>
      <c r="SUB22" s="35">
        <v>0</v>
      </c>
      <c r="SUC22" s="35">
        <v>0</v>
      </c>
      <c r="SUD22" s="35">
        <v>0</v>
      </c>
      <c r="SUE22" s="35">
        <v>0</v>
      </c>
      <c r="SUF22" s="35">
        <v>0</v>
      </c>
      <c r="SUG22" s="35">
        <v>0</v>
      </c>
      <c r="SUH22" s="35">
        <v>0</v>
      </c>
      <c r="SUI22" s="35">
        <v>0</v>
      </c>
      <c r="SUJ22" s="35">
        <v>0</v>
      </c>
      <c r="SUK22" s="35">
        <v>0</v>
      </c>
      <c r="SUL22" s="35">
        <v>0</v>
      </c>
      <c r="SUM22" s="35">
        <v>0</v>
      </c>
      <c r="SUN22" s="35">
        <v>0</v>
      </c>
      <c r="SUO22" s="35">
        <v>0</v>
      </c>
      <c r="SUP22" s="35">
        <v>0</v>
      </c>
      <c r="SUQ22" s="35">
        <v>0</v>
      </c>
      <c r="SUR22" s="35">
        <v>0</v>
      </c>
      <c r="SUS22" s="35">
        <v>0</v>
      </c>
      <c r="SUT22" s="35">
        <v>0</v>
      </c>
      <c r="SUU22" s="35">
        <v>0</v>
      </c>
      <c r="SUV22" s="35">
        <v>0</v>
      </c>
      <c r="SUW22" s="35">
        <v>0</v>
      </c>
      <c r="SUX22" s="35">
        <v>0</v>
      </c>
      <c r="SUY22" s="35">
        <v>0</v>
      </c>
      <c r="SUZ22" s="35">
        <v>0</v>
      </c>
      <c r="SVA22" s="35">
        <v>0</v>
      </c>
      <c r="SVB22" s="35">
        <v>0</v>
      </c>
      <c r="SVC22" s="35">
        <v>0</v>
      </c>
      <c r="SVD22" s="35">
        <v>0</v>
      </c>
      <c r="SVE22" s="35">
        <v>0</v>
      </c>
      <c r="SVF22" s="35">
        <v>0</v>
      </c>
      <c r="SVG22" s="35">
        <v>0</v>
      </c>
      <c r="SVH22" s="35">
        <v>0</v>
      </c>
      <c r="SVI22" s="35">
        <v>0</v>
      </c>
      <c r="SVJ22" s="35">
        <v>0</v>
      </c>
      <c r="SVK22" s="35">
        <v>0</v>
      </c>
      <c r="SVL22" s="35">
        <v>0</v>
      </c>
      <c r="SVM22" s="35">
        <v>0</v>
      </c>
      <c r="SVN22" s="35">
        <v>0</v>
      </c>
      <c r="SVO22" s="35">
        <v>0</v>
      </c>
      <c r="SVP22" s="35">
        <v>0</v>
      </c>
      <c r="SVQ22" s="35">
        <v>0</v>
      </c>
      <c r="SVR22" s="35">
        <v>0</v>
      </c>
      <c r="SVS22" s="35">
        <v>0</v>
      </c>
      <c r="SVT22" s="35">
        <v>0</v>
      </c>
      <c r="SVU22" s="35">
        <v>0</v>
      </c>
      <c r="SVV22" s="35">
        <v>0</v>
      </c>
      <c r="SVW22" s="35">
        <v>0</v>
      </c>
      <c r="SVX22" s="35">
        <v>0</v>
      </c>
      <c r="SVY22" s="35">
        <v>0</v>
      </c>
      <c r="SVZ22" s="35">
        <v>0</v>
      </c>
      <c r="SWA22" s="35">
        <v>0</v>
      </c>
      <c r="SWB22" s="35">
        <v>0</v>
      </c>
      <c r="SWC22" s="35">
        <v>0</v>
      </c>
      <c r="SWD22" s="35">
        <v>0</v>
      </c>
      <c r="SWE22" s="35">
        <v>0</v>
      </c>
      <c r="SWF22" s="35">
        <v>0</v>
      </c>
      <c r="SWG22" s="35">
        <v>0</v>
      </c>
      <c r="SWH22" s="35">
        <v>0</v>
      </c>
      <c r="SWI22" s="35">
        <v>0</v>
      </c>
      <c r="SWJ22" s="35">
        <v>0</v>
      </c>
      <c r="SWK22" s="35">
        <v>0</v>
      </c>
      <c r="SWL22" s="35">
        <v>0</v>
      </c>
      <c r="SWM22" s="35">
        <v>0</v>
      </c>
      <c r="SWN22" s="35">
        <v>0</v>
      </c>
      <c r="SWO22" s="35">
        <v>0</v>
      </c>
      <c r="SWP22" s="35">
        <v>0</v>
      </c>
      <c r="SWQ22" s="35">
        <v>0</v>
      </c>
      <c r="SWR22" s="35">
        <v>0</v>
      </c>
      <c r="SWS22" s="35">
        <v>0</v>
      </c>
      <c r="SWT22" s="35">
        <v>0</v>
      </c>
      <c r="SWU22" s="35">
        <v>0</v>
      </c>
      <c r="SWV22" s="35">
        <v>0</v>
      </c>
      <c r="SWW22" s="35">
        <v>0</v>
      </c>
      <c r="SWX22" s="35">
        <v>0</v>
      </c>
      <c r="SWY22" s="35">
        <v>0</v>
      </c>
      <c r="SWZ22" s="35">
        <v>0</v>
      </c>
      <c r="SXA22" s="35">
        <v>0</v>
      </c>
      <c r="SXB22" s="35">
        <v>0</v>
      </c>
      <c r="SXC22" s="35">
        <v>0</v>
      </c>
      <c r="SXD22" s="35">
        <v>0</v>
      </c>
      <c r="SXE22" s="35">
        <v>0</v>
      </c>
      <c r="SXF22" s="35">
        <v>0</v>
      </c>
      <c r="SXG22" s="35">
        <v>0</v>
      </c>
      <c r="SXH22" s="35">
        <v>0</v>
      </c>
      <c r="SXI22" s="35">
        <v>0</v>
      </c>
      <c r="SXJ22" s="35">
        <v>0</v>
      </c>
      <c r="SXK22" s="35">
        <v>0</v>
      </c>
      <c r="SXL22" s="35">
        <v>0</v>
      </c>
      <c r="SXM22" s="35">
        <v>0</v>
      </c>
      <c r="SXN22" s="35">
        <v>0</v>
      </c>
      <c r="SXO22" s="35">
        <v>0</v>
      </c>
      <c r="SXP22" s="35">
        <v>0</v>
      </c>
      <c r="SXQ22" s="35">
        <v>0</v>
      </c>
      <c r="SXR22" s="35">
        <v>0</v>
      </c>
      <c r="SXS22" s="35">
        <v>0</v>
      </c>
      <c r="SXT22" s="35">
        <v>0</v>
      </c>
      <c r="SXU22" s="35">
        <v>0</v>
      </c>
      <c r="SXV22" s="35">
        <v>0</v>
      </c>
      <c r="SXW22" s="35">
        <v>0</v>
      </c>
      <c r="SXX22" s="35">
        <v>0</v>
      </c>
      <c r="SXY22" s="35">
        <v>0</v>
      </c>
      <c r="SXZ22" s="35">
        <v>0</v>
      </c>
      <c r="SYA22" s="35">
        <v>0</v>
      </c>
      <c r="SYB22" s="35">
        <v>0</v>
      </c>
      <c r="SYC22" s="35">
        <v>0</v>
      </c>
      <c r="SYD22" s="35">
        <v>0</v>
      </c>
      <c r="SYE22" s="35">
        <v>0</v>
      </c>
      <c r="SYF22" s="35">
        <v>0</v>
      </c>
      <c r="SYG22" s="35">
        <v>0</v>
      </c>
      <c r="SYH22" s="35">
        <v>0</v>
      </c>
      <c r="SYI22" s="35">
        <v>0</v>
      </c>
      <c r="SYJ22" s="35">
        <v>0</v>
      </c>
      <c r="SYK22" s="35">
        <v>0</v>
      </c>
      <c r="SYL22" s="35">
        <v>0</v>
      </c>
      <c r="SYM22" s="35">
        <v>0</v>
      </c>
      <c r="SYN22" s="35">
        <v>0</v>
      </c>
      <c r="SYO22" s="35">
        <v>0</v>
      </c>
      <c r="SYP22" s="35">
        <v>0</v>
      </c>
      <c r="SYQ22" s="35">
        <v>0</v>
      </c>
      <c r="SYR22" s="35">
        <v>0</v>
      </c>
      <c r="SYS22" s="35">
        <v>0</v>
      </c>
      <c r="SYT22" s="35">
        <v>0</v>
      </c>
      <c r="SYU22" s="35">
        <v>0</v>
      </c>
      <c r="SYV22" s="35">
        <v>0</v>
      </c>
      <c r="SYW22" s="35">
        <v>0</v>
      </c>
      <c r="SYX22" s="35">
        <v>0</v>
      </c>
      <c r="SYY22" s="35">
        <v>0</v>
      </c>
      <c r="SYZ22" s="35">
        <v>0</v>
      </c>
      <c r="SZA22" s="35">
        <v>0</v>
      </c>
      <c r="SZB22" s="35">
        <v>0</v>
      </c>
      <c r="SZC22" s="35">
        <v>0</v>
      </c>
      <c r="SZD22" s="35">
        <v>0</v>
      </c>
      <c r="SZE22" s="35">
        <v>0</v>
      </c>
      <c r="SZF22" s="35">
        <v>0</v>
      </c>
      <c r="SZG22" s="35">
        <v>0</v>
      </c>
      <c r="SZH22" s="35">
        <v>0</v>
      </c>
      <c r="SZI22" s="35">
        <v>0</v>
      </c>
      <c r="SZJ22" s="35">
        <v>0</v>
      </c>
      <c r="SZK22" s="35">
        <v>0</v>
      </c>
      <c r="SZL22" s="35">
        <v>0</v>
      </c>
      <c r="SZM22" s="35">
        <v>0</v>
      </c>
      <c r="SZN22" s="35">
        <v>0</v>
      </c>
      <c r="SZO22" s="35">
        <v>0</v>
      </c>
      <c r="SZP22" s="35">
        <v>0</v>
      </c>
      <c r="SZQ22" s="35">
        <v>0</v>
      </c>
      <c r="SZR22" s="35">
        <v>0</v>
      </c>
      <c r="SZS22" s="35">
        <v>0</v>
      </c>
      <c r="SZT22" s="35">
        <v>0</v>
      </c>
      <c r="SZU22" s="35">
        <v>0</v>
      </c>
      <c r="SZV22" s="35">
        <v>0</v>
      </c>
      <c r="SZW22" s="35">
        <v>0</v>
      </c>
      <c r="SZX22" s="35">
        <v>0</v>
      </c>
      <c r="SZY22" s="35">
        <v>0</v>
      </c>
      <c r="SZZ22" s="35">
        <v>0</v>
      </c>
      <c r="TAA22" s="35">
        <v>0</v>
      </c>
      <c r="TAB22" s="35">
        <v>0</v>
      </c>
      <c r="TAC22" s="35">
        <v>0</v>
      </c>
      <c r="TAD22" s="35">
        <v>0</v>
      </c>
      <c r="TAE22" s="35">
        <v>0</v>
      </c>
      <c r="TAF22" s="35">
        <v>0</v>
      </c>
      <c r="TAG22" s="35">
        <v>0</v>
      </c>
      <c r="TAH22" s="35">
        <v>0</v>
      </c>
      <c r="TAI22" s="35">
        <v>0</v>
      </c>
      <c r="TAJ22" s="35">
        <v>0</v>
      </c>
      <c r="TAK22" s="35">
        <v>0</v>
      </c>
      <c r="TAL22" s="35">
        <v>0</v>
      </c>
      <c r="TAM22" s="35">
        <v>0</v>
      </c>
      <c r="TAN22" s="35">
        <v>0</v>
      </c>
      <c r="TAO22" s="35">
        <v>0</v>
      </c>
      <c r="TAP22" s="35">
        <v>0</v>
      </c>
      <c r="TAQ22" s="35">
        <v>0</v>
      </c>
      <c r="TAR22" s="35">
        <v>0</v>
      </c>
      <c r="TAS22" s="35">
        <v>0</v>
      </c>
      <c r="TAT22" s="35">
        <v>0</v>
      </c>
      <c r="TAU22" s="35">
        <v>0</v>
      </c>
      <c r="TAV22" s="35">
        <v>0</v>
      </c>
      <c r="TAW22" s="35">
        <v>0</v>
      </c>
      <c r="TAX22" s="35">
        <v>0</v>
      </c>
      <c r="TAY22" s="35">
        <v>0</v>
      </c>
      <c r="TAZ22" s="35">
        <v>0</v>
      </c>
      <c r="TBA22" s="35">
        <v>0</v>
      </c>
      <c r="TBB22" s="35">
        <v>0</v>
      </c>
      <c r="TBC22" s="35">
        <v>0</v>
      </c>
      <c r="TBD22" s="35">
        <v>0</v>
      </c>
      <c r="TBE22" s="35">
        <v>0</v>
      </c>
      <c r="TBF22" s="35">
        <v>0</v>
      </c>
      <c r="TBG22" s="35">
        <v>0</v>
      </c>
      <c r="TBH22" s="35">
        <v>0</v>
      </c>
      <c r="TBI22" s="35">
        <v>0</v>
      </c>
      <c r="TBJ22" s="35">
        <v>0</v>
      </c>
      <c r="TBK22" s="35">
        <v>0</v>
      </c>
      <c r="TBL22" s="35">
        <v>0</v>
      </c>
      <c r="TBM22" s="35">
        <v>0</v>
      </c>
      <c r="TBN22" s="35">
        <v>0</v>
      </c>
      <c r="TBO22" s="35">
        <v>0</v>
      </c>
      <c r="TBP22" s="35">
        <v>0</v>
      </c>
      <c r="TBQ22" s="35">
        <v>0</v>
      </c>
      <c r="TBR22" s="35">
        <v>0</v>
      </c>
      <c r="TBS22" s="35">
        <v>0</v>
      </c>
      <c r="TBT22" s="35">
        <v>0</v>
      </c>
      <c r="TBU22" s="35">
        <v>0</v>
      </c>
      <c r="TBV22" s="35">
        <v>0</v>
      </c>
      <c r="TBW22" s="35">
        <v>0</v>
      </c>
      <c r="TBX22" s="35">
        <v>0</v>
      </c>
      <c r="TBY22" s="35">
        <v>0</v>
      </c>
      <c r="TBZ22" s="35">
        <v>0</v>
      </c>
      <c r="TCA22" s="35">
        <v>0</v>
      </c>
      <c r="TCB22" s="35">
        <v>0</v>
      </c>
      <c r="TCC22" s="35">
        <v>0</v>
      </c>
      <c r="TCD22" s="35">
        <v>0</v>
      </c>
      <c r="TCE22" s="35">
        <v>0</v>
      </c>
      <c r="TCF22" s="35">
        <v>0</v>
      </c>
      <c r="TCG22" s="35">
        <v>0</v>
      </c>
      <c r="TCH22" s="35">
        <v>0</v>
      </c>
      <c r="TCI22" s="35">
        <v>0</v>
      </c>
      <c r="TCJ22" s="35">
        <v>0</v>
      </c>
      <c r="TCK22" s="35">
        <v>0</v>
      </c>
      <c r="TCL22" s="35">
        <v>0</v>
      </c>
      <c r="TCM22" s="35">
        <v>0</v>
      </c>
      <c r="TCN22" s="35">
        <v>0</v>
      </c>
      <c r="TCO22" s="35">
        <v>0</v>
      </c>
      <c r="TCP22" s="35">
        <v>0</v>
      </c>
      <c r="TCQ22" s="35">
        <v>0</v>
      </c>
      <c r="TCR22" s="35">
        <v>0</v>
      </c>
      <c r="TCS22" s="35">
        <v>0</v>
      </c>
      <c r="TCT22" s="35">
        <v>0</v>
      </c>
      <c r="TCU22" s="35">
        <v>0</v>
      </c>
      <c r="TCV22" s="35">
        <v>0</v>
      </c>
      <c r="TCW22" s="35">
        <v>0</v>
      </c>
      <c r="TCX22" s="35">
        <v>0</v>
      </c>
      <c r="TCY22" s="35">
        <v>0</v>
      </c>
      <c r="TCZ22" s="35">
        <v>0</v>
      </c>
      <c r="TDA22" s="35">
        <v>0</v>
      </c>
      <c r="TDB22" s="35">
        <v>0</v>
      </c>
      <c r="TDC22" s="35">
        <v>0</v>
      </c>
      <c r="TDD22" s="35">
        <v>0</v>
      </c>
      <c r="TDE22" s="35">
        <v>0</v>
      </c>
      <c r="TDF22" s="35">
        <v>0</v>
      </c>
      <c r="TDG22" s="35">
        <v>0</v>
      </c>
      <c r="TDH22" s="35">
        <v>0</v>
      </c>
      <c r="TDI22" s="35">
        <v>0</v>
      </c>
      <c r="TDJ22" s="35">
        <v>0</v>
      </c>
      <c r="TDK22" s="35">
        <v>0</v>
      </c>
      <c r="TDL22" s="35">
        <v>0</v>
      </c>
      <c r="TDM22" s="35">
        <v>0</v>
      </c>
      <c r="TDN22" s="35">
        <v>0</v>
      </c>
      <c r="TDO22" s="35">
        <v>0</v>
      </c>
      <c r="TDP22" s="35">
        <v>0</v>
      </c>
      <c r="TDQ22" s="35">
        <v>0</v>
      </c>
      <c r="TDR22" s="35">
        <v>0</v>
      </c>
      <c r="TDS22" s="35">
        <v>0</v>
      </c>
      <c r="TDT22" s="35">
        <v>0</v>
      </c>
      <c r="TDU22" s="35">
        <v>0</v>
      </c>
      <c r="TDV22" s="35">
        <v>0</v>
      </c>
      <c r="TDW22" s="35">
        <v>0</v>
      </c>
      <c r="TDX22" s="35">
        <v>0</v>
      </c>
      <c r="TDY22" s="35">
        <v>0</v>
      </c>
      <c r="TDZ22" s="35">
        <v>0</v>
      </c>
      <c r="TEA22" s="35">
        <v>0</v>
      </c>
      <c r="TEB22" s="35">
        <v>0</v>
      </c>
      <c r="TEC22" s="35">
        <v>0</v>
      </c>
      <c r="TED22" s="35">
        <v>0</v>
      </c>
      <c r="TEE22" s="35">
        <v>0</v>
      </c>
      <c r="TEF22" s="35">
        <v>0</v>
      </c>
      <c r="TEG22" s="35">
        <v>0</v>
      </c>
      <c r="TEH22" s="35">
        <v>0</v>
      </c>
      <c r="TEI22" s="35">
        <v>0</v>
      </c>
      <c r="TEJ22" s="35">
        <v>0</v>
      </c>
      <c r="TEK22" s="35">
        <v>0</v>
      </c>
      <c r="TEL22" s="35">
        <v>0</v>
      </c>
      <c r="TEM22" s="35">
        <v>0</v>
      </c>
      <c r="TEN22" s="35">
        <v>0</v>
      </c>
      <c r="TEO22" s="35">
        <v>0</v>
      </c>
      <c r="TEP22" s="35">
        <v>0</v>
      </c>
      <c r="TEQ22" s="35">
        <v>0</v>
      </c>
      <c r="TER22" s="35">
        <v>0</v>
      </c>
      <c r="TES22" s="35">
        <v>0</v>
      </c>
      <c r="TET22" s="35">
        <v>0</v>
      </c>
      <c r="TEU22" s="35">
        <v>0</v>
      </c>
      <c r="TEV22" s="35">
        <v>0</v>
      </c>
      <c r="TEW22" s="35">
        <v>0</v>
      </c>
      <c r="TEX22" s="35">
        <v>0</v>
      </c>
      <c r="TEY22" s="35">
        <v>0</v>
      </c>
      <c r="TEZ22" s="35">
        <v>0</v>
      </c>
      <c r="TFA22" s="35">
        <v>0</v>
      </c>
      <c r="TFB22" s="35">
        <v>0</v>
      </c>
      <c r="TFC22" s="35">
        <v>0</v>
      </c>
      <c r="TFD22" s="35">
        <v>0</v>
      </c>
      <c r="TFE22" s="35">
        <v>0</v>
      </c>
      <c r="TFF22" s="35">
        <v>0</v>
      </c>
      <c r="TFG22" s="35">
        <v>0</v>
      </c>
      <c r="TFH22" s="35">
        <v>0</v>
      </c>
      <c r="TFI22" s="35">
        <v>0</v>
      </c>
      <c r="TFJ22" s="35">
        <v>0</v>
      </c>
      <c r="TFK22" s="35">
        <v>0</v>
      </c>
      <c r="TFL22" s="35">
        <v>0</v>
      </c>
      <c r="TFM22" s="35">
        <v>0</v>
      </c>
      <c r="TFN22" s="35">
        <v>0</v>
      </c>
      <c r="TFO22" s="35">
        <v>0</v>
      </c>
      <c r="TFP22" s="35">
        <v>0</v>
      </c>
      <c r="TFQ22" s="35">
        <v>0</v>
      </c>
      <c r="TFR22" s="35">
        <v>0</v>
      </c>
      <c r="TFS22" s="35">
        <v>0</v>
      </c>
      <c r="TFT22" s="35">
        <v>0</v>
      </c>
      <c r="TFU22" s="35">
        <v>0</v>
      </c>
      <c r="TFV22" s="35">
        <v>0</v>
      </c>
      <c r="TFW22" s="35">
        <v>0</v>
      </c>
      <c r="TFX22" s="35">
        <v>0</v>
      </c>
      <c r="TFY22" s="35">
        <v>0</v>
      </c>
      <c r="TFZ22" s="35">
        <v>0</v>
      </c>
      <c r="TGA22" s="35">
        <v>0</v>
      </c>
      <c r="TGB22" s="35">
        <v>0</v>
      </c>
      <c r="TGC22" s="35">
        <v>0</v>
      </c>
      <c r="TGD22" s="35">
        <v>0</v>
      </c>
      <c r="TGE22" s="35">
        <v>0</v>
      </c>
      <c r="TGF22" s="35">
        <v>0</v>
      </c>
      <c r="TGG22" s="35">
        <v>0</v>
      </c>
      <c r="TGH22" s="35">
        <v>0</v>
      </c>
      <c r="TGI22" s="35">
        <v>0</v>
      </c>
      <c r="TGJ22" s="35">
        <v>0</v>
      </c>
      <c r="TGK22" s="35">
        <v>0</v>
      </c>
      <c r="TGL22" s="35">
        <v>0</v>
      </c>
      <c r="TGM22" s="35">
        <v>0</v>
      </c>
      <c r="TGN22" s="35">
        <v>0</v>
      </c>
      <c r="TGO22" s="35">
        <v>0</v>
      </c>
      <c r="TGP22" s="35">
        <v>0</v>
      </c>
      <c r="TGQ22" s="35">
        <v>0</v>
      </c>
      <c r="TGR22" s="35">
        <v>0</v>
      </c>
      <c r="TGS22" s="35">
        <v>0</v>
      </c>
      <c r="TGT22" s="35">
        <v>0</v>
      </c>
      <c r="TGU22" s="35">
        <v>0</v>
      </c>
      <c r="TGV22" s="35">
        <v>0</v>
      </c>
      <c r="TGW22" s="35">
        <v>0</v>
      </c>
      <c r="TGX22" s="35">
        <v>0</v>
      </c>
      <c r="TGY22" s="35">
        <v>0</v>
      </c>
      <c r="TGZ22" s="35">
        <v>0</v>
      </c>
      <c r="THA22" s="35">
        <v>0</v>
      </c>
      <c r="THB22" s="35">
        <v>0</v>
      </c>
      <c r="THC22" s="35">
        <v>0</v>
      </c>
      <c r="THD22" s="35">
        <v>0</v>
      </c>
      <c r="THE22" s="35">
        <v>0</v>
      </c>
      <c r="THF22" s="35">
        <v>0</v>
      </c>
      <c r="THG22" s="35">
        <v>0</v>
      </c>
      <c r="THH22" s="35">
        <v>0</v>
      </c>
      <c r="THI22" s="35">
        <v>0</v>
      </c>
      <c r="THJ22" s="35">
        <v>0</v>
      </c>
      <c r="THK22" s="35">
        <v>0</v>
      </c>
      <c r="THL22" s="35">
        <v>0</v>
      </c>
      <c r="THM22" s="35">
        <v>0</v>
      </c>
      <c r="THN22" s="35">
        <v>0</v>
      </c>
      <c r="THO22" s="35">
        <v>0</v>
      </c>
      <c r="THP22" s="35">
        <v>0</v>
      </c>
      <c r="THQ22" s="35">
        <v>0</v>
      </c>
      <c r="THR22" s="35">
        <v>0</v>
      </c>
      <c r="THS22" s="35">
        <v>0</v>
      </c>
      <c r="THT22" s="35">
        <v>0</v>
      </c>
      <c r="THU22" s="35">
        <v>0</v>
      </c>
      <c r="THV22" s="35">
        <v>0</v>
      </c>
      <c r="THW22" s="35">
        <v>0</v>
      </c>
      <c r="THX22" s="35">
        <v>0</v>
      </c>
      <c r="THY22" s="35">
        <v>0</v>
      </c>
      <c r="THZ22" s="35">
        <v>0</v>
      </c>
      <c r="TIA22" s="35">
        <v>0</v>
      </c>
      <c r="TIB22" s="35">
        <v>0</v>
      </c>
      <c r="TIC22" s="35">
        <v>0</v>
      </c>
      <c r="TID22" s="35">
        <v>0</v>
      </c>
      <c r="TIE22" s="35">
        <v>0</v>
      </c>
      <c r="TIF22" s="35">
        <v>0</v>
      </c>
      <c r="TIG22" s="35">
        <v>0</v>
      </c>
      <c r="TIH22" s="35">
        <v>0</v>
      </c>
      <c r="TII22" s="35">
        <v>0</v>
      </c>
      <c r="TIJ22" s="35">
        <v>0</v>
      </c>
      <c r="TIK22" s="35">
        <v>0</v>
      </c>
      <c r="TIL22" s="35">
        <v>0</v>
      </c>
      <c r="TIM22" s="35">
        <v>0</v>
      </c>
      <c r="TIN22" s="35">
        <v>0</v>
      </c>
      <c r="TIO22" s="35">
        <v>0</v>
      </c>
      <c r="TIP22" s="35">
        <v>0</v>
      </c>
      <c r="TIQ22" s="35">
        <v>0</v>
      </c>
      <c r="TIR22" s="35">
        <v>0</v>
      </c>
      <c r="TIS22" s="35">
        <v>0</v>
      </c>
      <c r="TIT22" s="35">
        <v>0</v>
      </c>
      <c r="TIU22" s="35">
        <v>0</v>
      </c>
      <c r="TIV22" s="35">
        <v>0</v>
      </c>
      <c r="TIW22" s="35">
        <v>0</v>
      </c>
      <c r="TIX22" s="35">
        <v>0</v>
      </c>
      <c r="TIY22" s="35">
        <v>0</v>
      </c>
      <c r="TIZ22" s="35">
        <v>0</v>
      </c>
      <c r="TJA22" s="35">
        <v>0</v>
      </c>
      <c r="TJB22" s="35">
        <v>0</v>
      </c>
      <c r="TJC22" s="35">
        <v>0</v>
      </c>
      <c r="TJD22" s="35">
        <v>0</v>
      </c>
      <c r="TJE22" s="35">
        <v>0</v>
      </c>
      <c r="TJF22" s="35">
        <v>0</v>
      </c>
      <c r="TJG22" s="35">
        <v>0</v>
      </c>
      <c r="TJH22" s="35">
        <v>0</v>
      </c>
      <c r="TJI22" s="35">
        <v>0</v>
      </c>
      <c r="TJJ22" s="35">
        <v>0</v>
      </c>
      <c r="TJK22" s="35">
        <v>0</v>
      </c>
      <c r="TJL22" s="35">
        <v>0</v>
      </c>
      <c r="TJM22" s="35">
        <v>0</v>
      </c>
      <c r="TJN22" s="35">
        <v>0</v>
      </c>
      <c r="TJO22" s="35">
        <v>0</v>
      </c>
      <c r="TJP22" s="35">
        <v>0</v>
      </c>
      <c r="TJQ22" s="35">
        <v>0</v>
      </c>
      <c r="TJR22" s="35">
        <v>0</v>
      </c>
      <c r="TJS22" s="35">
        <v>0</v>
      </c>
      <c r="TJT22" s="35">
        <v>0</v>
      </c>
      <c r="TJU22" s="35">
        <v>0</v>
      </c>
      <c r="TJV22" s="35">
        <v>0</v>
      </c>
      <c r="TJW22" s="35">
        <v>0</v>
      </c>
      <c r="TJX22" s="35">
        <v>0</v>
      </c>
      <c r="TJY22" s="35">
        <v>0</v>
      </c>
      <c r="TJZ22" s="35">
        <v>0</v>
      </c>
      <c r="TKA22" s="35">
        <v>0</v>
      </c>
      <c r="TKB22" s="35">
        <v>0</v>
      </c>
      <c r="TKC22" s="35">
        <v>0</v>
      </c>
      <c r="TKD22" s="35">
        <v>0</v>
      </c>
      <c r="TKE22" s="35">
        <v>0</v>
      </c>
      <c r="TKF22" s="35">
        <v>0</v>
      </c>
      <c r="TKG22" s="35">
        <v>0</v>
      </c>
      <c r="TKH22" s="35">
        <v>0</v>
      </c>
      <c r="TKI22" s="35">
        <v>0</v>
      </c>
      <c r="TKJ22" s="35">
        <v>0</v>
      </c>
      <c r="TKK22" s="35">
        <v>0</v>
      </c>
      <c r="TKL22" s="35">
        <v>0</v>
      </c>
      <c r="TKM22" s="35">
        <v>0</v>
      </c>
      <c r="TKN22" s="35">
        <v>0</v>
      </c>
      <c r="TKO22" s="35">
        <v>0</v>
      </c>
      <c r="TKP22" s="35">
        <v>0</v>
      </c>
      <c r="TKQ22" s="35">
        <v>0</v>
      </c>
      <c r="TKR22" s="35">
        <v>0</v>
      </c>
      <c r="TKS22" s="35">
        <v>0</v>
      </c>
      <c r="TKT22" s="35">
        <v>0</v>
      </c>
      <c r="TKU22" s="35">
        <v>0</v>
      </c>
      <c r="TKV22" s="35">
        <v>0</v>
      </c>
      <c r="TKW22" s="35">
        <v>0</v>
      </c>
      <c r="TKX22" s="35">
        <v>0</v>
      </c>
      <c r="TKY22" s="35">
        <v>0</v>
      </c>
      <c r="TKZ22" s="35">
        <v>0</v>
      </c>
      <c r="TLA22" s="35">
        <v>0</v>
      </c>
      <c r="TLB22" s="35">
        <v>0</v>
      </c>
      <c r="TLC22" s="35">
        <v>0</v>
      </c>
      <c r="TLD22" s="35">
        <v>0</v>
      </c>
      <c r="TLE22" s="35">
        <v>0</v>
      </c>
      <c r="TLF22" s="35">
        <v>0</v>
      </c>
      <c r="TLG22" s="35">
        <v>0</v>
      </c>
      <c r="TLH22" s="35">
        <v>0</v>
      </c>
      <c r="TLI22" s="35">
        <v>0</v>
      </c>
      <c r="TLJ22" s="35">
        <v>0</v>
      </c>
      <c r="TLK22" s="35">
        <v>0</v>
      </c>
      <c r="TLL22" s="35">
        <v>0</v>
      </c>
      <c r="TLM22" s="35">
        <v>0</v>
      </c>
      <c r="TLN22" s="35">
        <v>0</v>
      </c>
      <c r="TLO22" s="35">
        <v>0</v>
      </c>
      <c r="TLP22" s="35">
        <v>0</v>
      </c>
      <c r="TLQ22" s="35">
        <v>0</v>
      </c>
      <c r="TLR22" s="35">
        <v>0</v>
      </c>
      <c r="TLS22" s="35">
        <v>0</v>
      </c>
      <c r="TLT22" s="35">
        <v>0</v>
      </c>
      <c r="TLU22" s="35">
        <v>0</v>
      </c>
      <c r="TLV22" s="35">
        <v>0</v>
      </c>
      <c r="TLW22" s="35">
        <v>0</v>
      </c>
      <c r="TLX22" s="35">
        <v>0</v>
      </c>
      <c r="TLY22" s="35">
        <v>0</v>
      </c>
      <c r="TLZ22" s="35">
        <v>0</v>
      </c>
      <c r="TMA22" s="35">
        <v>0</v>
      </c>
      <c r="TMB22" s="35">
        <v>0</v>
      </c>
      <c r="TMC22" s="35">
        <v>0</v>
      </c>
      <c r="TMD22" s="35">
        <v>0</v>
      </c>
      <c r="TME22" s="35">
        <v>0</v>
      </c>
      <c r="TMF22" s="35">
        <v>0</v>
      </c>
      <c r="TMG22" s="35">
        <v>0</v>
      </c>
      <c r="TMH22" s="35">
        <v>0</v>
      </c>
      <c r="TMI22" s="35">
        <v>0</v>
      </c>
      <c r="TMJ22" s="35">
        <v>0</v>
      </c>
      <c r="TMK22" s="35">
        <v>0</v>
      </c>
      <c r="TML22" s="35">
        <v>0</v>
      </c>
      <c r="TMM22" s="35">
        <v>0</v>
      </c>
      <c r="TMN22" s="35">
        <v>0</v>
      </c>
      <c r="TMO22" s="35">
        <v>0</v>
      </c>
      <c r="TMP22" s="35">
        <v>0</v>
      </c>
      <c r="TMQ22" s="35">
        <v>0</v>
      </c>
      <c r="TMR22" s="35">
        <v>0</v>
      </c>
      <c r="TMS22" s="35">
        <v>0</v>
      </c>
      <c r="TMT22" s="35">
        <v>0</v>
      </c>
      <c r="TMU22" s="35">
        <v>0</v>
      </c>
      <c r="TMV22" s="35">
        <v>0</v>
      </c>
      <c r="TMW22" s="35">
        <v>0</v>
      </c>
      <c r="TMX22" s="35">
        <v>0</v>
      </c>
      <c r="TMY22" s="35">
        <v>0</v>
      </c>
      <c r="TMZ22" s="35">
        <v>0</v>
      </c>
      <c r="TNA22" s="35">
        <v>0</v>
      </c>
      <c r="TNB22" s="35">
        <v>0</v>
      </c>
      <c r="TNC22" s="35">
        <v>0</v>
      </c>
      <c r="TND22" s="35">
        <v>0</v>
      </c>
      <c r="TNE22" s="35">
        <v>0</v>
      </c>
      <c r="TNF22" s="35">
        <v>0</v>
      </c>
      <c r="TNG22" s="35">
        <v>0</v>
      </c>
      <c r="TNH22" s="35">
        <v>0</v>
      </c>
      <c r="TNI22" s="35">
        <v>0</v>
      </c>
      <c r="TNJ22" s="35">
        <v>0</v>
      </c>
      <c r="TNK22" s="35">
        <v>0</v>
      </c>
      <c r="TNL22" s="35">
        <v>0</v>
      </c>
      <c r="TNM22" s="35">
        <v>0</v>
      </c>
      <c r="TNN22" s="35">
        <v>0</v>
      </c>
      <c r="TNO22" s="35">
        <v>0</v>
      </c>
      <c r="TNP22" s="35">
        <v>0</v>
      </c>
      <c r="TNQ22" s="35">
        <v>0</v>
      </c>
      <c r="TNR22" s="35">
        <v>0</v>
      </c>
      <c r="TNS22" s="35">
        <v>0</v>
      </c>
      <c r="TNT22" s="35">
        <v>0</v>
      </c>
      <c r="TNU22" s="35">
        <v>0</v>
      </c>
      <c r="TNV22" s="35">
        <v>0</v>
      </c>
      <c r="TNW22" s="35">
        <v>0</v>
      </c>
      <c r="TNX22" s="35">
        <v>0</v>
      </c>
      <c r="TNY22" s="35">
        <v>0</v>
      </c>
      <c r="TNZ22" s="35">
        <v>0</v>
      </c>
      <c r="TOA22" s="35">
        <v>0</v>
      </c>
      <c r="TOB22" s="35">
        <v>0</v>
      </c>
      <c r="TOC22" s="35">
        <v>0</v>
      </c>
      <c r="TOD22" s="35">
        <v>0</v>
      </c>
      <c r="TOE22" s="35">
        <v>0</v>
      </c>
      <c r="TOF22" s="35">
        <v>0</v>
      </c>
      <c r="TOG22" s="35">
        <v>0</v>
      </c>
      <c r="TOH22" s="35">
        <v>0</v>
      </c>
      <c r="TOI22" s="35">
        <v>0</v>
      </c>
      <c r="TOJ22" s="35">
        <v>0</v>
      </c>
      <c r="TOK22" s="35">
        <v>0</v>
      </c>
      <c r="TOL22" s="35">
        <v>0</v>
      </c>
      <c r="TOM22" s="35">
        <v>0</v>
      </c>
      <c r="TON22" s="35">
        <v>0</v>
      </c>
      <c r="TOO22" s="35">
        <v>0</v>
      </c>
      <c r="TOP22" s="35">
        <v>0</v>
      </c>
      <c r="TOQ22" s="35">
        <v>0</v>
      </c>
      <c r="TOR22" s="35">
        <v>0</v>
      </c>
      <c r="TOS22" s="35">
        <v>0</v>
      </c>
      <c r="TOT22" s="35">
        <v>0</v>
      </c>
      <c r="TOU22" s="35">
        <v>0</v>
      </c>
      <c r="TOV22" s="35">
        <v>0</v>
      </c>
      <c r="TOW22" s="35">
        <v>0</v>
      </c>
      <c r="TOX22" s="35">
        <v>0</v>
      </c>
      <c r="TOY22" s="35">
        <v>0</v>
      </c>
      <c r="TOZ22" s="35">
        <v>0</v>
      </c>
      <c r="TPA22" s="35">
        <v>0</v>
      </c>
      <c r="TPB22" s="35">
        <v>0</v>
      </c>
      <c r="TPC22" s="35">
        <v>0</v>
      </c>
      <c r="TPD22" s="35">
        <v>0</v>
      </c>
      <c r="TPE22" s="35">
        <v>0</v>
      </c>
      <c r="TPF22" s="35">
        <v>0</v>
      </c>
      <c r="TPG22" s="35">
        <v>0</v>
      </c>
      <c r="TPH22" s="35">
        <v>0</v>
      </c>
      <c r="TPI22" s="35">
        <v>0</v>
      </c>
      <c r="TPJ22" s="35">
        <v>0</v>
      </c>
      <c r="TPK22" s="35">
        <v>0</v>
      </c>
      <c r="TPL22" s="35">
        <v>0</v>
      </c>
      <c r="TPM22" s="35">
        <v>0</v>
      </c>
      <c r="TPN22" s="35">
        <v>0</v>
      </c>
      <c r="TPO22" s="35">
        <v>0</v>
      </c>
      <c r="TPP22" s="35">
        <v>0</v>
      </c>
      <c r="TPQ22" s="35">
        <v>0</v>
      </c>
      <c r="TPR22" s="35">
        <v>0</v>
      </c>
      <c r="TPS22" s="35">
        <v>0</v>
      </c>
      <c r="TPT22" s="35">
        <v>0</v>
      </c>
      <c r="TPU22" s="35">
        <v>0</v>
      </c>
      <c r="TPV22" s="35">
        <v>0</v>
      </c>
      <c r="TPW22" s="35">
        <v>0</v>
      </c>
      <c r="TPX22" s="35">
        <v>0</v>
      </c>
      <c r="TPY22" s="35">
        <v>0</v>
      </c>
      <c r="TPZ22" s="35">
        <v>0</v>
      </c>
      <c r="TQA22" s="35">
        <v>0</v>
      </c>
      <c r="TQB22" s="35">
        <v>0</v>
      </c>
      <c r="TQC22" s="35">
        <v>0</v>
      </c>
      <c r="TQD22" s="35">
        <v>0</v>
      </c>
      <c r="TQE22" s="35">
        <v>0</v>
      </c>
      <c r="TQF22" s="35">
        <v>0</v>
      </c>
      <c r="TQG22" s="35">
        <v>0</v>
      </c>
      <c r="TQH22" s="35">
        <v>0</v>
      </c>
      <c r="TQI22" s="35">
        <v>0</v>
      </c>
      <c r="TQJ22" s="35">
        <v>0</v>
      </c>
      <c r="TQK22" s="35">
        <v>0</v>
      </c>
      <c r="TQL22" s="35">
        <v>0</v>
      </c>
      <c r="TQM22" s="35">
        <v>0</v>
      </c>
      <c r="TQN22" s="35">
        <v>0</v>
      </c>
      <c r="TQO22" s="35">
        <v>0</v>
      </c>
      <c r="TQP22" s="35">
        <v>0</v>
      </c>
      <c r="TQQ22" s="35">
        <v>0</v>
      </c>
      <c r="TQR22" s="35">
        <v>0</v>
      </c>
      <c r="TQS22" s="35">
        <v>0</v>
      </c>
      <c r="TQT22" s="35">
        <v>0</v>
      </c>
      <c r="TQU22" s="35">
        <v>0</v>
      </c>
      <c r="TQV22" s="35">
        <v>0</v>
      </c>
      <c r="TQW22" s="35">
        <v>0</v>
      </c>
      <c r="TQX22" s="35">
        <v>0</v>
      </c>
      <c r="TQY22" s="35">
        <v>0</v>
      </c>
      <c r="TQZ22" s="35">
        <v>0</v>
      </c>
      <c r="TRA22" s="35">
        <v>0</v>
      </c>
      <c r="TRB22" s="35">
        <v>0</v>
      </c>
      <c r="TRC22" s="35">
        <v>0</v>
      </c>
      <c r="TRD22" s="35">
        <v>0</v>
      </c>
      <c r="TRE22" s="35">
        <v>0</v>
      </c>
      <c r="TRF22" s="35">
        <v>0</v>
      </c>
      <c r="TRG22" s="35">
        <v>0</v>
      </c>
      <c r="TRH22" s="35">
        <v>0</v>
      </c>
      <c r="TRI22" s="35">
        <v>0</v>
      </c>
      <c r="TRJ22" s="35">
        <v>0</v>
      </c>
      <c r="TRK22" s="35">
        <v>0</v>
      </c>
      <c r="TRL22" s="35">
        <v>0</v>
      </c>
      <c r="TRM22" s="35">
        <v>0</v>
      </c>
      <c r="TRN22" s="35">
        <v>0</v>
      </c>
      <c r="TRO22" s="35">
        <v>0</v>
      </c>
      <c r="TRP22" s="35">
        <v>0</v>
      </c>
      <c r="TRQ22" s="35">
        <v>0</v>
      </c>
      <c r="TRR22" s="35">
        <v>0</v>
      </c>
      <c r="TRS22" s="35">
        <v>0</v>
      </c>
      <c r="TRT22" s="35">
        <v>0</v>
      </c>
      <c r="TRU22" s="35">
        <v>0</v>
      </c>
      <c r="TRV22" s="35">
        <v>0</v>
      </c>
      <c r="TRW22" s="35">
        <v>0</v>
      </c>
      <c r="TRX22" s="35">
        <v>0</v>
      </c>
      <c r="TRY22" s="35">
        <v>0</v>
      </c>
      <c r="TRZ22" s="35">
        <v>0</v>
      </c>
      <c r="TSA22" s="35">
        <v>0</v>
      </c>
      <c r="TSB22" s="35">
        <v>0</v>
      </c>
      <c r="TSC22" s="35">
        <v>0</v>
      </c>
      <c r="TSD22" s="35">
        <v>0</v>
      </c>
      <c r="TSE22" s="35">
        <v>0</v>
      </c>
      <c r="TSF22" s="35">
        <v>0</v>
      </c>
      <c r="TSG22" s="35">
        <v>0</v>
      </c>
      <c r="TSH22" s="35">
        <v>0</v>
      </c>
      <c r="TSI22" s="35">
        <v>0</v>
      </c>
      <c r="TSJ22" s="35">
        <v>0</v>
      </c>
      <c r="TSK22" s="35">
        <v>0</v>
      </c>
      <c r="TSL22" s="35">
        <v>0</v>
      </c>
      <c r="TSM22" s="35">
        <v>0</v>
      </c>
      <c r="TSN22" s="35">
        <v>0</v>
      </c>
      <c r="TSO22" s="35">
        <v>0</v>
      </c>
      <c r="TSP22" s="35">
        <v>0</v>
      </c>
      <c r="TSQ22" s="35">
        <v>0</v>
      </c>
      <c r="TSR22" s="35">
        <v>0</v>
      </c>
      <c r="TSS22" s="35">
        <v>0</v>
      </c>
      <c r="TST22" s="35">
        <v>0</v>
      </c>
      <c r="TSU22" s="35">
        <v>0</v>
      </c>
      <c r="TSV22" s="35">
        <v>0</v>
      </c>
      <c r="TSW22" s="35">
        <v>0</v>
      </c>
      <c r="TSX22" s="35">
        <v>0</v>
      </c>
      <c r="TSY22" s="35">
        <v>0</v>
      </c>
      <c r="TSZ22" s="35">
        <v>0</v>
      </c>
      <c r="TTA22" s="35">
        <v>0</v>
      </c>
      <c r="TTB22" s="35">
        <v>0</v>
      </c>
      <c r="TTC22" s="35">
        <v>0</v>
      </c>
      <c r="TTD22" s="35">
        <v>0</v>
      </c>
      <c r="TTE22" s="35">
        <v>0</v>
      </c>
      <c r="TTF22" s="35">
        <v>0</v>
      </c>
      <c r="TTG22" s="35">
        <v>0</v>
      </c>
      <c r="TTH22" s="35">
        <v>0</v>
      </c>
      <c r="TTI22" s="35">
        <v>0</v>
      </c>
      <c r="TTJ22" s="35">
        <v>0</v>
      </c>
      <c r="TTK22" s="35">
        <v>0</v>
      </c>
      <c r="TTL22" s="35">
        <v>0</v>
      </c>
      <c r="TTM22" s="35">
        <v>0</v>
      </c>
      <c r="TTN22" s="35">
        <v>0</v>
      </c>
      <c r="TTO22" s="35">
        <v>0</v>
      </c>
      <c r="TTP22" s="35">
        <v>0</v>
      </c>
      <c r="TTQ22" s="35">
        <v>0</v>
      </c>
      <c r="TTR22" s="35">
        <v>0</v>
      </c>
      <c r="TTS22" s="35">
        <v>0</v>
      </c>
      <c r="TTT22" s="35">
        <v>0</v>
      </c>
      <c r="TTU22" s="35">
        <v>0</v>
      </c>
      <c r="TTV22" s="35">
        <v>0</v>
      </c>
      <c r="TTW22" s="35">
        <v>0</v>
      </c>
      <c r="TTX22" s="35">
        <v>0</v>
      </c>
      <c r="TTY22" s="35">
        <v>0</v>
      </c>
      <c r="TTZ22" s="35">
        <v>0</v>
      </c>
      <c r="TUA22" s="35">
        <v>0</v>
      </c>
      <c r="TUB22" s="35">
        <v>0</v>
      </c>
      <c r="TUC22" s="35">
        <v>0</v>
      </c>
      <c r="TUD22" s="35">
        <v>0</v>
      </c>
      <c r="TUE22" s="35">
        <v>0</v>
      </c>
      <c r="TUF22" s="35">
        <v>0</v>
      </c>
      <c r="TUG22" s="35">
        <v>0</v>
      </c>
      <c r="TUH22" s="35">
        <v>0</v>
      </c>
      <c r="TUI22" s="35">
        <v>0</v>
      </c>
      <c r="TUJ22" s="35">
        <v>0</v>
      </c>
      <c r="TUK22" s="35">
        <v>0</v>
      </c>
      <c r="TUL22" s="35">
        <v>0</v>
      </c>
      <c r="TUM22" s="35">
        <v>0</v>
      </c>
      <c r="TUN22" s="35">
        <v>0</v>
      </c>
      <c r="TUO22" s="35">
        <v>0</v>
      </c>
      <c r="TUP22" s="35">
        <v>0</v>
      </c>
      <c r="TUQ22" s="35">
        <v>0</v>
      </c>
      <c r="TUR22" s="35">
        <v>0</v>
      </c>
      <c r="TUS22" s="35">
        <v>0</v>
      </c>
      <c r="TUT22" s="35">
        <v>0</v>
      </c>
      <c r="TUU22" s="35">
        <v>0</v>
      </c>
      <c r="TUV22" s="35">
        <v>0</v>
      </c>
      <c r="TUW22" s="35">
        <v>0</v>
      </c>
      <c r="TUX22" s="35">
        <v>0</v>
      </c>
      <c r="TUY22" s="35">
        <v>0</v>
      </c>
      <c r="TUZ22" s="35">
        <v>0</v>
      </c>
      <c r="TVA22" s="35">
        <v>0</v>
      </c>
      <c r="TVB22" s="35">
        <v>0</v>
      </c>
      <c r="TVC22" s="35">
        <v>0</v>
      </c>
      <c r="TVD22" s="35">
        <v>0</v>
      </c>
      <c r="TVE22" s="35">
        <v>0</v>
      </c>
      <c r="TVF22" s="35">
        <v>0</v>
      </c>
      <c r="TVG22" s="35">
        <v>0</v>
      </c>
      <c r="TVH22" s="35">
        <v>0</v>
      </c>
      <c r="TVI22" s="35">
        <v>0</v>
      </c>
      <c r="TVJ22" s="35">
        <v>0</v>
      </c>
      <c r="TVK22" s="35">
        <v>0</v>
      </c>
      <c r="TVL22" s="35">
        <v>0</v>
      </c>
      <c r="TVM22" s="35">
        <v>0</v>
      </c>
      <c r="TVN22" s="35">
        <v>0</v>
      </c>
      <c r="TVO22" s="35">
        <v>0</v>
      </c>
      <c r="TVP22" s="35">
        <v>0</v>
      </c>
      <c r="TVQ22" s="35">
        <v>0</v>
      </c>
      <c r="TVR22" s="35">
        <v>0</v>
      </c>
      <c r="TVS22" s="35">
        <v>0</v>
      </c>
      <c r="TVT22" s="35">
        <v>0</v>
      </c>
      <c r="TVU22" s="35">
        <v>0</v>
      </c>
      <c r="TVV22" s="35">
        <v>0</v>
      </c>
      <c r="TVW22" s="35">
        <v>0</v>
      </c>
      <c r="TVX22" s="35">
        <v>0</v>
      </c>
      <c r="TVY22" s="35">
        <v>0</v>
      </c>
      <c r="TVZ22" s="35">
        <v>0</v>
      </c>
      <c r="TWA22" s="35">
        <v>0</v>
      </c>
      <c r="TWB22" s="35">
        <v>0</v>
      </c>
      <c r="TWC22" s="35">
        <v>0</v>
      </c>
      <c r="TWD22" s="35">
        <v>0</v>
      </c>
      <c r="TWE22" s="35">
        <v>0</v>
      </c>
      <c r="TWF22" s="35">
        <v>0</v>
      </c>
      <c r="TWG22" s="35">
        <v>0</v>
      </c>
      <c r="TWH22" s="35">
        <v>0</v>
      </c>
      <c r="TWI22" s="35">
        <v>0</v>
      </c>
      <c r="TWJ22" s="35">
        <v>0</v>
      </c>
      <c r="TWK22" s="35">
        <v>0</v>
      </c>
      <c r="TWL22" s="35">
        <v>0</v>
      </c>
      <c r="TWM22" s="35">
        <v>0</v>
      </c>
      <c r="TWN22" s="35">
        <v>0</v>
      </c>
      <c r="TWO22" s="35">
        <v>0</v>
      </c>
      <c r="TWP22" s="35">
        <v>0</v>
      </c>
      <c r="TWQ22" s="35">
        <v>0</v>
      </c>
      <c r="TWR22" s="35">
        <v>0</v>
      </c>
      <c r="TWS22" s="35">
        <v>0</v>
      </c>
      <c r="TWT22" s="35">
        <v>0</v>
      </c>
      <c r="TWU22" s="35">
        <v>0</v>
      </c>
      <c r="TWV22" s="35">
        <v>0</v>
      </c>
      <c r="TWW22" s="35">
        <v>0</v>
      </c>
      <c r="TWX22" s="35">
        <v>0</v>
      </c>
      <c r="TWY22" s="35">
        <v>0</v>
      </c>
      <c r="TWZ22" s="35">
        <v>0</v>
      </c>
      <c r="TXA22" s="35">
        <v>0</v>
      </c>
      <c r="TXB22" s="35">
        <v>0</v>
      </c>
      <c r="TXC22" s="35">
        <v>0</v>
      </c>
      <c r="TXD22" s="35">
        <v>0</v>
      </c>
      <c r="TXE22" s="35">
        <v>0</v>
      </c>
      <c r="TXF22" s="35">
        <v>0</v>
      </c>
      <c r="TXG22" s="35">
        <v>0</v>
      </c>
      <c r="TXH22" s="35">
        <v>0</v>
      </c>
      <c r="TXI22" s="35">
        <v>0</v>
      </c>
      <c r="TXJ22" s="35">
        <v>0</v>
      </c>
      <c r="TXK22" s="35">
        <v>0</v>
      </c>
      <c r="TXL22" s="35">
        <v>0</v>
      </c>
      <c r="TXM22" s="35">
        <v>0</v>
      </c>
      <c r="TXN22" s="35">
        <v>0</v>
      </c>
      <c r="TXO22" s="35">
        <v>0</v>
      </c>
      <c r="TXP22" s="35">
        <v>0</v>
      </c>
      <c r="TXQ22" s="35">
        <v>0</v>
      </c>
      <c r="TXR22" s="35">
        <v>0</v>
      </c>
      <c r="TXS22" s="35">
        <v>0</v>
      </c>
      <c r="TXT22" s="35">
        <v>0</v>
      </c>
      <c r="TXU22" s="35">
        <v>0</v>
      </c>
      <c r="TXV22" s="35">
        <v>0</v>
      </c>
      <c r="TXW22" s="35">
        <v>0</v>
      </c>
      <c r="TXX22" s="35">
        <v>0</v>
      </c>
      <c r="TXY22" s="35">
        <v>0</v>
      </c>
      <c r="TXZ22" s="35">
        <v>0</v>
      </c>
      <c r="TYA22" s="35">
        <v>0</v>
      </c>
      <c r="TYB22" s="35">
        <v>0</v>
      </c>
      <c r="TYC22" s="35">
        <v>0</v>
      </c>
      <c r="TYD22" s="35">
        <v>0</v>
      </c>
      <c r="TYE22" s="35">
        <v>0</v>
      </c>
      <c r="TYF22" s="35">
        <v>0</v>
      </c>
      <c r="TYG22" s="35">
        <v>0</v>
      </c>
      <c r="TYH22" s="35">
        <v>0</v>
      </c>
      <c r="TYI22" s="35">
        <v>0</v>
      </c>
      <c r="TYJ22" s="35">
        <v>0</v>
      </c>
      <c r="TYK22" s="35">
        <v>0</v>
      </c>
      <c r="TYL22" s="35">
        <v>0</v>
      </c>
      <c r="TYM22" s="35">
        <v>0</v>
      </c>
      <c r="TYN22" s="35">
        <v>0</v>
      </c>
      <c r="TYO22" s="35">
        <v>0</v>
      </c>
      <c r="TYP22" s="35">
        <v>0</v>
      </c>
      <c r="TYQ22" s="35">
        <v>0</v>
      </c>
      <c r="TYR22" s="35">
        <v>0</v>
      </c>
      <c r="TYS22" s="35">
        <v>0</v>
      </c>
      <c r="TYT22" s="35">
        <v>0</v>
      </c>
      <c r="TYU22" s="35">
        <v>0</v>
      </c>
      <c r="TYV22" s="35">
        <v>0</v>
      </c>
      <c r="TYW22" s="35">
        <v>0</v>
      </c>
      <c r="TYX22" s="35">
        <v>0</v>
      </c>
      <c r="TYY22" s="35">
        <v>0</v>
      </c>
      <c r="TYZ22" s="35">
        <v>0</v>
      </c>
      <c r="TZA22" s="35">
        <v>0</v>
      </c>
      <c r="TZB22" s="35">
        <v>0</v>
      </c>
      <c r="TZC22" s="35">
        <v>0</v>
      </c>
      <c r="TZD22" s="35">
        <v>0</v>
      </c>
      <c r="TZE22" s="35">
        <v>0</v>
      </c>
      <c r="TZF22" s="35">
        <v>0</v>
      </c>
      <c r="TZG22" s="35">
        <v>0</v>
      </c>
      <c r="TZH22" s="35">
        <v>0</v>
      </c>
      <c r="TZI22" s="35">
        <v>0</v>
      </c>
      <c r="TZJ22" s="35">
        <v>0</v>
      </c>
      <c r="TZK22" s="35">
        <v>0</v>
      </c>
      <c r="TZL22" s="35">
        <v>0</v>
      </c>
      <c r="TZM22" s="35">
        <v>0</v>
      </c>
      <c r="TZN22" s="35">
        <v>0</v>
      </c>
      <c r="TZO22" s="35">
        <v>0</v>
      </c>
      <c r="TZP22" s="35">
        <v>0</v>
      </c>
      <c r="TZQ22" s="35">
        <v>0</v>
      </c>
      <c r="TZR22" s="35">
        <v>0</v>
      </c>
      <c r="TZS22" s="35">
        <v>0</v>
      </c>
      <c r="TZT22" s="35">
        <v>0</v>
      </c>
      <c r="TZU22" s="35">
        <v>0</v>
      </c>
      <c r="TZV22" s="35">
        <v>0</v>
      </c>
      <c r="TZW22" s="35">
        <v>0</v>
      </c>
      <c r="TZX22" s="35">
        <v>0</v>
      </c>
      <c r="TZY22" s="35">
        <v>0</v>
      </c>
      <c r="TZZ22" s="35">
        <v>0</v>
      </c>
      <c r="UAA22" s="35">
        <v>0</v>
      </c>
      <c r="UAB22" s="35">
        <v>0</v>
      </c>
      <c r="UAC22" s="35">
        <v>0</v>
      </c>
      <c r="UAD22" s="35">
        <v>0</v>
      </c>
      <c r="UAE22" s="35">
        <v>0</v>
      </c>
      <c r="UAF22" s="35">
        <v>0</v>
      </c>
      <c r="UAG22" s="35">
        <v>0</v>
      </c>
      <c r="UAH22" s="35">
        <v>0</v>
      </c>
      <c r="UAI22" s="35">
        <v>0</v>
      </c>
      <c r="UAJ22" s="35">
        <v>0</v>
      </c>
      <c r="UAK22" s="35">
        <v>0</v>
      </c>
      <c r="UAL22" s="35">
        <v>0</v>
      </c>
      <c r="UAM22" s="35">
        <v>0</v>
      </c>
      <c r="UAN22" s="35">
        <v>0</v>
      </c>
      <c r="UAO22" s="35">
        <v>0</v>
      </c>
      <c r="UAP22" s="35">
        <v>0</v>
      </c>
      <c r="UAQ22" s="35">
        <v>0</v>
      </c>
      <c r="UAR22" s="35">
        <v>0</v>
      </c>
      <c r="UAS22" s="35">
        <v>0</v>
      </c>
      <c r="UAT22" s="35">
        <v>0</v>
      </c>
      <c r="UAU22" s="35">
        <v>0</v>
      </c>
      <c r="UAV22" s="35">
        <v>0</v>
      </c>
      <c r="UAW22" s="35">
        <v>0</v>
      </c>
      <c r="UAX22" s="35">
        <v>0</v>
      </c>
      <c r="UAY22" s="35">
        <v>0</v>
      </c>
      <c r="UAZ22" s="35">
        <v>0</v>
      </c>
      <c r="UBA22" s="35">
        <v>0</v>
      </c>
      <c r="UBB22" s="35">
        <v>0</v>
      </c>
      <c r="UBC22" s="35">
        <v>0</v>
      </c>
      <c r="UBD22" s="35">
        <v>0</v>
      </c>
      <c r="UBE22" s="35">
        <v>0</v>
      </c>
      <c r="UBF22" s="35">
        <v>0</v>
      </c>
      <c r="UBG22" s="35">
        <v>0</v>
      </c>
      <c r="UBH22" s="35">
        <v>0</v>
      </c>
      <c r="UBI22" s="35">
        <v>0</v>
      </c>
      <c r="UBJ22" s="35">
        <v>0</v>
      </c>
      <c r="UBK22" s="35">
        <v>0</v>
      </c>
      <c r="UBL22" s="35">
        <v>0</v>
      </c>
      <c r="UBM22" s="35">
        <v>0</v>
      </c>
      <c r="UBN22" s="35">
        <v>0</v>
      </c>
      <c r="UBO22" s="35">
        <v>0</v>
      </c>
      <c r="UBP22" s="35">
        <v>0</v>
      </c>
      <c r="UBQ22" s="35">
        <v>0</v>
      </c>
      <c r="UBR22" s="35">
        <v>0</v>
      </c>
      <c r="UBS22" s="35">
        <v>0</v>
      </c>
      <c r="UBT22" s="35">
        <v>0</v>
      </c>
      <c r="UBU22" s="35">
        <v>0</v>
      </c>
      <c r="UBV22" s="35">
        <v>0</v>
      </c>
      <c r="UBW22" s="35">
        <v>0</v>
      </c>
      <c r="UBX22" s="35">
        <v>0</v>
      </c>
      <c r="UBY22" s="35">
        <v>0</v>
      </c>
      <c r="UBZ22" s="35">
        <v>0</v>
      </c>
      <c r="UCA22" s="35">
        <v>0</v>
      </c>
      <c r="UCB22" s="35">
        <v>0</v>
      </c>
      <c r="UCC22" s="35">
        <v>0</v>
      </c>
      <c r="UCD22" s="35">
        <v>0</v>
      </c>
      <c r="UCE22" s="35">
        <v>0</v>
      </c>
      <c r="UCF22" s="35">
        <v>0</v>
      </c>
      <c r="UCG22" s="35">
        <v>0</v>
      </c>
      <c r="UCH22" s="35">
        <v>0</v>
      </c>
      <c r="UCI22" s="35">
        <v>0</v>
      </c>
      <c r="UCJ22" s="35">
        <v>0</v>
      </c>
      <c r="UCK22" s="35">
        <v>0</v>
      </c>
      <c r="UCL22" s="35">
        <v>0</v>
      </c>
      <c r="UCM22" s="35">
        <v>0</v>
      </c>
      <c r="UCN22" s="35">
        <v>0</v>
      </c>
      <c r="UCO22" s="35">
        <v>0</v>
      </c>
      <c r="UCP22" s="35">
        <v>0</v>
      </c>
      <c r="UCQ22" s="35">
        <v>0</v>
      </c>
      <c r="UCR22" s="35">
        <v>0</v>
      </c>
      <c r="UCS22" s="35">
        <v>0</v>
      </c>
      <c r="UCT22" s="35">
        <v>0</v>
      </c>
      <c r="UCU22" s="35">
        <v>0</v>
      </c>
      <c r="UCV22" s="35">
        <v>0</v>
      </c>
      <c r="UCW22" s="35">
        <v>0</v>
      </c>
      <c r="UCX22" s="35">
        <v>0</v>
      </c>
      <c r="UCY22" s="35">
        <v>0</v>
      </c>
      <c r="UCZ22" s="35">
        <v>0</v>
      </c>
      <c r="UDA22" s="35">
        <v>0</v>
      </c>
      <c r="UDB22" s="35">
        <v>0</v>
      </c>
      <c r="UDC22" s="35">
        <v>0</v>
      </c>
      <c r="UDD22" s="35">
        <v>0</v>
      </c>
      <c r="UDE22" s="35">
        <v>0</v>
      </c>
      <c r="UDF22" s="35">
        <v>0</v>
      </c>
      <c r="UDG22" s="35">
        <v>0</v>
      </c>
      <c r="UDH22" s="35">
        <v>0</v>
      </c>
      <c r="UDI22" s="35">
        <v>0</v>
      </c>
      <c r="UDJ22" s="35">
        <v>0</v>
      </c>
      <c r="UDK22" s="35">
        <v>0</v>
      </c>
      <c r="UDL22" s="35">
        <v>0</v>
      </c>
      <c r="UDM22" s="35">
        <v>0</v>
      </c>
      <c r="UDN22" s="35">
        <v>0</v>
      </c>
      <c r="UDO22" s="35">
        <v>0</v>
      </c>
      <c r="UDP22" s="35">
        <v>0</v>
      </c>
      <c r="UDQ22" s="35">
        <v>0</v>
      </c>
      <c r="UDR22" s="35">
        <v>0</v>
      </c>
      <c r="UDS22" s="35">
        <v>0</v>
      </c>
      <c r="UDT22" s="35">
        <v>0</v>
      </c>
      <c r="UDU22" s="35">
        <v>0</v>
      </c>
      <c r="UDV22" s="35">
        <v>0</v>
      </c>
      <c r="UDW22" s="35">
        <v>0</v>
      </c>
      <c r="UDX22" s="35">
        <v>0</v>
      </c>
      <c r="UDY22" s="35">
        <v>0</v>
      </c>
      <c r="UDZ22" s="35">
        <v>0</v>
      </c>
      <c r="UEA22" s="35">
        <v>0</v>
      </c>
      <c r="UEB22" s="35">
        <v>0</v>
      </c>
      <c r="UEC22" s="35">
        <v>0</v>
      </c>
      <c r="UED22" s="35">
        <v>0</v>
      </c>
      <c r="UEE22" s="35">
        <v>0</v>
      </c>
      <c r="UEF22" s="35">
        <v>0</v>
      </c>
      <c r="UEG22" s="35">
        <v>0</v>
      </c>
      <c r="UEH22" s="35">
        <v>0</v>
      </c>
      <c r="UEI22" s="35">
        <v>0</v>
      </c>
      <c r="UEJ22" s="35">
        <v>0</v>
      </c>
      <c r="UEK22" s="35">
        <v>0</v>
      </c>
      <c r="UEL22" s="35">
        <v>0</v>
      </c>
      <c r="UEM22" s="35">
        <v>0</v>
      </c>
      <c r="UEN22" s="35">
        <v>0</v>
      </c>
      <c r="UEO22" s="35">
        <v>0</v>
      </c>
      <c r="UEP22" s="35">
        <v>0</v>
      </c>
      <c r="UEQ22" s="35">
        <v>0</v>
      </c>
      <c r="UER22" s="35">
        <v>0</v>
      </c>
      <c r="UES22" s="35">
        <v>0</v>
      </c>
      <c r="UET22" s="35">
        <v>0</v>
      </c>
      <c r="UEU22" s="35">
        <v>0</v>
      </c>
      <c r="UEV22" s="35">
        <v>0</v>
      </c>
      <c r="UEW22" s="35">
        <v>0</v>
      </c>
      <c r="UEX22" s="35">
        <v>0</v>
      </c>
      <c r="UEY22" s="35">
        <v>0</v>
      </c>
      <c r="UEZ22" s="35">
        <v>0</v>
      </c>
      <c r="UFA22" s="35">
        <v>0</v>
      </c>
      <c r="UFB22" s="35">
        <v>0</v>
      </c>
      <c r="UFC22" s="35">
        <v>0</v>
      </c>
      <c r="UFD22" s="35">
        <v>0</v>
      </c>
      <c r="UFE22" s="35">
        <v>0</v>
      </c>
      <c r="UFF22" s="35">
        <v>0</v>
      </c>
      <c r="UFG22" s="35">
        <v>0</v>
      </c>
      <c r="UFH22" s="35">
        <v>0</v>
      </c>
      <c r="UFI22" s="35">
        <v>0</v>
      </c>
      <c r="UFJ22" s="35">
        <v>0</v>
      </c>
      <c r="UFK22" s="35">
        <v>0</v>
      </c>
      <c r="UFL22" s="35">
        <v>0</v>
      </c>
      <c r="UFM22" s="35">
        <v>0</v>
      </c>
      <c r="UFN22" s="35">
        <v>0</v>
      </c>
      <c r="UFO22" s="35">
        <v>0</v>
      </c>
      <c r="UFP22" s="35">
        <v>0</v>
      </c>
      <c r="UFQ22" s="35">
        <v>0</v>
      </c>
      <c r="UFR22" s="35">
        <v>0</v>
      </c>
      <c r="UFS22" s="35">
        <v>0</v>
      </c>
      <c r="UFT22" s="35">
        <v>0</v>
      </c>
      <c r="UFU22" s="35">
        <v>0</v>
      </c>
      <c r="UFV22" s="35">
        <v>0</v>
      </c>
      <c r="UFW22" s="35">
        <v>0</v>
      </c>
      <c r="UFX22" s="35">
        <v>0</v>
      </c>
      <c r="UFY22" s="35">
        <v>0</v>
      </c>
      <c r="UFZ22" s="35">
        <v>0</v>
      </c>
      <c r="UGA22" s="35">
        <v>0</v>
      </c>
      <c r="UGB22" s="35">
        <v>0</v>
      </c>
      <c r="UGC22" s="35">
        <v>0</v>
      </c>
      <c r="UGD22" s="35">
        <v>0</v>
      </c>
      <c r="UGE22" s="35">
        <v>0</v>
      </c>
      <c r="UGF22" s="35">
        <v>0</v>
      </c>
      <c r="UGG22" s="35">
        <v>0</v>
      </c>
      <c r="UGH22" s="35">
        <v>0</v>
      </c>
      <c r="UGI22" s="35">
        <v>0</v>
      </c>
      <c r="UGJ22" s="35">
        <v>0</v>
      </c>
      <c r="UGK22" s="35">
        <v>0</v>
      </c>
      <c r="UGL22" s="35">
        <v>0</v>
      </c>
      <c r="UGM22" s="35">
        <v>0</v>
      </c>
      <c r="UGN22" s="35">
        <v>0</v>
      </c>
      <c r="UGO22" s="35">
        <v>0</v>
      </c>
      <c r="UGP22" s="35">
        <v>0</v>
      </c>
      <c r="UGQ22" s="35">
        <v>0</v>
      </c>
      <c r="UGR22" s="35">
        <v>0</v>
      </c>
      <c r="UGS22" s="35">
        <v>0</v>
      </c>
      <c r="UGT22" s="35">
        <v>0</v>
      </c>
      <c r="UGU22" s="35">
        <v>0</v>
      </c>
      <c r="UGV22" s="35">
        <v>0</v>
      </c>
      <c r="UGW22" s="35">
        <v>0</v>
      </c>
      <c r="UGX22" s="35">
        <v>0</v>
      </c>
      <c r="UGY22" s="35">
        <v>0</v>
      </c>
      <c r="UGZ22" s="35">
        <v>0</v>
      </c>
      <c r="UHA22" s="35">
        <v>0</v>
      </c>
      <c r="UHB22" s="35">
        <v>0</v>
      </c>
      <c r="UHC22" s="35">
        <v>0</v>
      </c>
      <c r="UHD22" s="35">
        <v>0</v>
      </c>
      <c r="UHE22" s="35">
        <v>0</v>
      </c>
      <c r="UHF22" s="35">
        <v>0</v>
      </c>
      <c r="UHG22" s="35">
        <v>0</v>
      </c>
      <c r="UHH22" s="35">
        <v>0</v>
      </c>
      <c r="UHI22" s="35">
        <v>0</v>
      </c>
      <c r="UHJ22" s="35">
        <v>0</v>
      </c>
      <c r="UHK22" s="35">
        <v>0</v>
      </c>
      <c r="UHL22" s="35">
        <v>0</v>
      </c>
      <c r="UHM22" s="35">
        <v>0</v>
      </c>
      <c r="UHN22" s="35">
        <v>0</v>
      </c>
      <c r="UHO22" s="35">
        <v>0</v>
      </c>
      <c r="UHP22" s="35">
        <v>0</v>
      </c>
      <c r="UHQ22" s="35">
        <v>0</v>
      </c>
      <c r="UHR22" s="35">
        <v>0</v>
      </c>
      <c r="UHS22" s="35">
        <v>0</v>
      </c>
      <c r="UHT22" s="35">
        <v>0</v>
      </c>
      <c r="UHU22" s="35">
        <v>0</v>
      </c>
      <c r="UHV22" s="35">
        <v>0</v>
      </c>
      <c r="UHW22" s="35">
        <v>0</v>
      </c>
      <c r="UHX22" s="35">
        <v>0</v>
      </c>
      <c r="UHY22" s="35">
        <v>0</v>
      </c>
      <c r="UHZ22" s="35">
        <v>0</v>
      </c>
      <c r="UIA22" s="35">
        <v>0</v>
      </c>
      <c r="UIB22" s="35">
        <v>0</v>
      </c>
      <c r="UIC22" s="35">
        <v>0</v>
      </c>
      <c r="UID22" s="35">
        <v>0</v>
      </c>
      <c r="UIE22" s="35">
        <v>0</v>
      </c>
      <c r="UIF22" s="35">
        <v>0</v>
      </c>
      <c r="UIG22" s="35">
        <v>0</v>
      </c>
      <c r="UIH22" s="35">
        <v>0</v>
      </c>
      <c r="UII22" s="35">
        <v>0</v>
      </c>
      <c r="UIJ22" s="35">
        <v>0</v>
      </c>
      <c r="UIK22" s="35">
        <v>0</v>
      </c>
      <c r="UIL22" s="35">
        <v>0</v>
      </c>
      <c r="UIM22" s="35">
        <v>0</v>
      </c>
      <c r="UIN22" s="35">
        <v>0</v>
      </c>
      <c r="UIO22" s="35">
        <v>0</v>
      </c>
      <c r="UIP22" s="35">
        <v>0</v>
      </c>
      <c r="UIQ22" s="35">
        <v>0</v>
      </c>
      <c r="UIR22" s="35">
        <v>0</v>
      </c>
      <c r="UIS22" s="35">
        <v>0</v>
      </c>
      <c r="UIT22" s="35">
        <v>0</v>
      </c>
      <c r="UIU22" s="35">
        <v>0</v>
      </c>
      <c r="UIV22" s="35">
        <v>0</v>
      </c>
      <c r="UIW22" s="35">
        <v>0</v>
      </c>
      <c r="UIX22" s="35">
        <v>0</v>
      </c>
      <c r="UIY22" s="35">
        <v>0</v>
      </c>
      <c r="UIZ22" s="35">
        <v>0</v>
      </c>
      <c r="UJA22" s="35">
        <v>0</v>
      </c>
      <c r="UJB22" s="35">
        <v>0</v>
      </c>
      <c r="UJC22" s="35">
        <v>0</v>
      </c>
      <c r="UJD22" s="35">
        <v>0</v>
      </c>
      <c r="UJE22" s="35">
        <v>0</v>
      </c>
      <c r="UJF22" s="35">
        <v>0</v>
      </c>
      <c r="UJG22" s="35">
        <v>0</v>
      </c>
      <c r="UJH22" s="35">
        <v>0</v>
      </c>
      <c r="UJI22" s="35">
        <v>0</v>
      </c>
      <c r="UJJ22" s="35">
        <v>0</v>
      </c>
      <c r="UJK22" s="35">
        <v>0</v>
      </c>
      <c r="UJL22" s="35">
        <v>0</v>
      </c>
      <c r="UJM22" s="35">
        <v>0</v>
      </c>
      <c r="UJN22" s="35">
        <v>0</v>
      </c>
      <c r="UJO22" s="35">
        <v>0</v>
      </c>
      <c r="UJP22" s="35">
        <v>0</v>
      </c>
      <c r="UJQ22" s="35">
        <v>0</v>
      </c>
      <c r="UJR22" s="35">
        <v>0</v>
      </c>
      <c r="UJS22" s="35">
        <v>0</v>
      </c>
      <c r="UJT22" s="35">
        <v>0</v>
      </c>
      <c r="UJU22" s="35">
        <v>0</v>
      </c>
      <c r="UJV22" s="35">
        <v>0</v>
      </c>
      <c r="UJW22" s="35">
        <v>0</v>
      </c>
      <c r="UJX22" s="35">
        <v>0</v>
      </c>
      <c r="UJY22" s="35">
        <v>0</v>
      </c>
      <c r="UJZ22" s="35">
        <v>0</v>
      </c>
      <c r="UKA22" s="35">
        <v>0</v>
      </c>
      <c r="UKB22" s="35">
        <v>0</v>
      </c>
      <c r="UKC22" s="35">
        <v>0</v>
      </c>
      <c r="UKD22" s="35">
        <v>0</v>
      </c>
      <c r="UKE22" s="35">
        <v>0</v>
      </c>
      <c r="UKF22" s="35">
        <v>0</v>
      </c>
      <c r="UKG22" s="35">
        <v>0</v>
      </c>
      <c r="UKH22" s="35">
        <v>0</v>
      </c>
      <c r="UKI22" s="35">
        <v>0</v>
      </c>
      <c r="UKJ22" s="35">
        <v>0</v>
      </c>
      <c r="UKK22" s="35">
        <v>0</v>
      </c>
      <c r="UKL22" s="35">
        <v>0</v>
      </c>
      <c r="UKM22" s="35">
        <v>0</v>
      </c>
      <c r="UKN22" s="35">
        <v>0</v>
      </c>
      <c r="UKO22" s="35">
        <v>0</v>
      </c>
      <c r="UKP22" s="35">
        <v>0</v>
      </c>
      <c r="UKQ22" s="35">
        <v>0</v>
      </c>
      <c r="UKR22" s="35">
        <v>0</v>
      </c>
      <c r="UKS22" s="35">
        <v>0</v>
      </c>
      <c r="UKT22" s="35">
        <v>0</v>
      </c>
      <c r="UKU22" s="35">
        <v>0</v>
      </c>
      <c r="UKV22" s="35">
        <v>0</v>
      </c>
      <c r="UKW22" s="35">
        <v>0</v>
      </c>
      <c r="UKX22" s="35">
        <v>0</v>
      </c>
      <c r="UKY22" s="35">
        <v>0</v>
      </c>
      <c r="UKZ22" s="35">
        <v>0</v>
      </c>
      <c r="ULA22" s="35">
        <v>0</v>
      </c>
      <c r="ULB22" s="35">
        <v>0</v>
      </c>
      <c r="ULC22" s="35">
        <v>0</v>
      </c>
      <c r="ULD22" s="35">
        <v>0</v>
      </c>
      <c r="ULE22" s="35">
        <v>0</v>
      </c>
      <c r="ULF22" s="35">
        <v>0</v>
      </c>
      <c r="ULG22" s="35">
        <v>0</v>
      </c>
      <c r="ULH22" s="35">
        <v>0</v>
      </c>
      <c r="ULI22" s="35">
        <v>0</v>
      </c>
      <c r="ULJ22" s="35">
        <v>0</v>
      </c>
      <c r="ULK22" s="35">
        <v>0</v>
      </c>
      <c r="ULL22" s="35">
        <v>0</v>
      </c>
      <c r="ULM22" s="35">
        <v>0</v>
      </c>
      <c r="ULN22" s="35">
        <v>0</v>
      </c>
      <c r="ULO22" s="35">
        <v>0</v>
      </c>
      <c r="ULP22" s="35">
        <v>0</v>
      </c>
      <c r="ULQ22" s="35">
        <v>0</v>
      </c>
      <c r="ULR22" s="35">
        <v>0</v>
      </c>
      <c r="ULS22" s="35">
        <v>0</v>
      </c>
      <c r="ULT22" s="35">
        <v>0</v>
      </c>
      <c r="ULU22" s="35">
        <v>0</v>
      </c>
      <c r="ULV22" s="35">
        <v>0</v>
      </c>
      <c r="ULW22" s="35">
        <v>0</v>
      </c>
      <c r="ULX22" s="35">
        <v>0</v>
      </c>
      <c r="ULY22" s="35">
        <v>0</v>
      </c>
      <c r="ULZ22" s="35">
        <v>0</v>
      </c>
      <c r="UMA22" s="35">
        <v>0</v>
      </c>
      <c r="UMB22" s="35">
        <v>0</v>
      </c>
      <c r="UMC22" s="35">
        <v>0</v>
      </c>
      <c r="UMD22" s="35">
        <v>0</v>
      </c>
      <c r="UME22" s="35">
        <v>0</v>
      </c>
      <c r="UMF22" s="35">
        <v>0</v>
      </c>
      <c r="UMG22" s="35">
        <v>0</v>
      </c>
      <c r="UMH22" s="35">
        <v>0</v>
      </c>
      <c r="UMI22" s="35">
        <v>0</v>
      </c>
      <c r="UMJ22" s="35">
        <v>0</v>
      </c>
      <c r="UMK22" s="35">
        <v>0</v>
      </c>
      <c r="UML22" s="35">
        <v>0</v>
      </c>
      <c r="UMM22" s="35">
        <v>0</v>
      </c>
      <c r="UMN22" s="35">
        <v>0</v>
      </c>
      <c r="UMO22" s="35">
        <v>0</v>
      </c>
      <c r="UMP22" s="35">
        <v>0</v>
      </c>
      <c r="UMQ22" s="35">
        <v>0</v>
      </c>
      <c r="UMR22" s="35">
        <v>0</v>
      </c>
      <c r="UMS22" s="35">
        <v>0</v>
      </c>
      <c r="UMT22" s="35">
        <v>0</v>
      </c>
      <c r="UMU22" s="35">
        <v>0</v>
      </c>
      <c r="UMV22" s="35">
        <v>0</v>
      </c>
      <c r="UMW22" s="35">
        <v>0</v>
      </c>
      <c r="UMX22" s="35">
        <v>0</v>
      </c>
      <c r="UMY22" s="35">
        <v>0</v>
      </c>
      <c r="UMZ22" s="35">
        <v>0</v>
      </c>
      <c r="UNA22" s="35">
        <v>0</v>
      </c>
      <c r="UNB22" s="35">
        <v>0</v>
      </c>
      <c r="UNC22" s="35">
        <v>0</v>
      </c>
      <c r="UND22" s="35">
        <v>0</v>
      </c>
      <c r="UNE22" s="35">
        <v>0</v>
      </c>
      <c r="UNF22" s="35">
        <v>0</v>
      </c>
      <c r="UNG22" s="35">
        <v>0</v>
      </c>
      <c r="UNH22" s="35">
        <v>0</v>
      </c>
      <c r="UNI22" s="35">
        <v>0</v>
      </c>
      <c r="UNJ22" s="35">
        <v>0</v>
      </c>
      <c r="UNK22" s="35">
        <v>0</v>
      </c>
      <c r="UNL22" s="35">
        <v>0</v>
      </c>
      <c r="UNM22" s="35">
        <v>0</v>
      </c>
      <c r="UNN22" s="35">
        <v>0</v>
      </c>
      <c r="UNO22" s="35">
        <v>0</v>
      </c>
      <c r="UNP22" s="35">
        <v>0</v>
      </c>
      <c r="UNQ22" s="35">
        <v>0</v>
      </c>
      <c r="UNR22" s="35">
        <v>0</v>
      </c>
      <c r="UNS22" s="35">
        <v>0</v>
      </c>
      <c r="UNT22" s="35">
        <v>0</v>
      </c>
      <c r="UNU22" s="35">
        <v>0</v>
      </c>
      <c r="UNV22" s="35">
        <v>0</v>
      </c>
      <c r="UNW22" s="35">
        <v>0</v>
      </c>
      <c r="UNX22" s="35">
        <v>0</v>
      </c>
      <c r="UNY22" s="35">
        <v>0</v>
      </c>
      <c r="UNZ22" s="35">
        <v>0</v>
      </c>
      <c r="UOA22" s="35">
        <v>0</v>
      </c>
      <c r="UOB22" s="35">
        <v>0</v>
      </c>
      <c r="UOC22" s="35">
        <v>0</v>
      </c>
      <c r="UOD22" s="35">
        <v>0</v>
      </c>
      <c r="UOE22" s="35">
        <v>0</v>
      </c>
      <c r="UOF22" s="35">
        <v>0</v>
      </c>
      <c r="UOG22" s="35">
        <v>0</v>
      </c>
      <c r="UOH22" s="35">
        <v>0</v>
      </c>
      <c r="UOI22" s="35">
        <v>0</v>
      </c>
      <c r="UOJ22" s="35">
        <v>0</v>
      </c>
      <c r="UOK22" s="35">
        <v>0</v>
      </c>
      <c r="UOL22" s="35">
        <v>0</v>
      </c>
      <c r="UOM22" s="35">
        <v>0</v>
      </c>
      <c r="UON22" s="35">
        <v>0</v>
      </c>
      <c r="UOO22" s="35">
        <v>0</v>
      </c>
      <c r="UOP22" s="35">
        <v>0</v>
      </c>
      <c r="UOQ22" s="35">
        <v>0</v>
      </c>
      <c r="UOR22" s="35">
        <v>0</v>
      </c>
      <c r="UOS22" s="35">
        <v>0</v>
      </c>
      <c r="UOT22" s="35">
        <v>0</v>
      </c>
      <c r="UOU22" s="35">
        <v>0</v>
      </c>
      <c r="UOV22" s="35">
        <v>0</v>
      </c>
      <c r="UOW22" s="35">
        <v>0</v>
      </c>
      <c r="UOX22" s="35">
        <v>0</v>
      </c>
      <c r="UOY22" s="35">
        <v>0</v>
      </c>
      <c r="UOZ22" s="35">
        <v>0</v>
      </c>
      <c r="UPA22" s="35">
        <v>0</v>
      </c>
      <c r="UPB22" s="35">
        <v>0</v>
      </c>
      <c r="UPC22" s="35">
        <v>0</v>
      </c>
      <c r="UPD22" s="35">
        <v>0</v>
      </c>
      <c r="UPE22" s="35">
        <v>0</v>
      </c>
      <c r="UPF22" s="35">
        <v>0</v>
      </c>
      <c r="UPG22" s="35">
        <v>0</v>
      </c>
      <c r="UPH22" s="35">
        <v>0</v>
      </c>
      <c r="UPI22" s="35">
        <v>0</v>
      </c>
      <c r="UPJ22" s="35">
        <v>0</v>
      </c>
      <c r="UPK22" s="35">
        <v>0</v>
      </c>
      <c r="UPL22" s="35">
        <v>0</v>
      </c>
      <c r="UPM22" s="35">
        <v>0</v>
      </c>
      <c r="UPN22" s="35">
        <v>0</v>
      </c>
      <c r="UPO22" s="35">
        <v>0</v>
      </c>
      <c r="UPP22" s="35">
        <v>0</v>
      </c>
      <c r="UPQ22" s="35">
        <v>0</v>
      </c>
      <c r="UPR22" s="35">
        <v>0</v>
      </c>
      <c r="UPS22" s="35">
        <v>0</v>
      </c>
      <c r="UPT22" s="35">
        <v>0</v>
      </c>
      <c r="UPU22" s="35">
        <v>0</v>
      </c>
      <c r="UPV22" s="35">
        <v>0</v>
      </c>
      <c r="UPW22" s="35">
        <v>0</v>
      </c>
      <c r="UPX22" s="35">
        <v>0</v>
      </c>
      <c r="UPY22" s="35">
        <v>0</v>
      </c>
      <c r="UPZ22" s="35">
        <v>0</v>
      </c>
      <c r="UQA22" s="35">
        <v>0</v>
      </c>
      <c r="UQB22" s="35">
        <v>0</v>
      </c>
      <c r="UQC22" s="35">
        <v>0</v>
      </c>
      <c r="UQD22" s="35">
        <v>0</v>
      </c>
      <c r="UQE22" s="35">
        <v>0</v>
      </c>
      <c r="UQF22" s="35">
        <v>0</v>
      </c>
      <c r="UQG22" s="35">
        <v>0</v>
      </c>
      <c r="UQH22" s="35">
        <v>0</v>
      </c>
      <c r="UQI22" s="35">
        <v>0</v>
      </c>
      <c r="UQJ22" s="35">
        <v>0</v>
      </c>
      <c r="UQK22" s="35">
        <v>0</v>
      </c>
      <c r="UQL22" s="35">
        <v>0</v>
      </c>
      <c r="UQM22" s="35">
        <v>0</v>
      </c>
      <c r="UQN22" s="35">
        <v>0</v>
      </c>
      <c r="UQO22" s="35">
        <v>0</v>
      </c>
      <c r="UQP22" s="35">
        <v>0</v>
      </c>
      <c r="UQQ22" s="35">
        <v>0</v>
      </c>
      <c r="UQR22" s="35">
        <v>0</v>
      </c>
      <c r="UQS22" s="35">
        <v>0</v>
      </c>
      <c r="UQT22" s="35">
        <v>0</v>
      </c>
      <c r="UQU22" s="35">
        <v>0</v>
      </c>
      <c r="UQV22" s="35">
        <v>0</v>
      </c>
      <c r="UQW22" s="35">
        <v>0</v>
      </c>
      <c r="UQX22" s="35">
        <v>0</v>
      </c>
      <c r="UQY22" s="35">
        <v>0</v>
      </c>
      <c r="UQZ22" s="35">
        <v>0</v>
      </c>
      <c r="URA22" s="35">
        <v>0</v>
      </c>
      <c r="URB22" s="35">
        <v>0</v>
      </c>
      <c r="URC22" s="35">
        <v>0</v>
      </c>
      <c r="URD22" s="35">
        <v>0</v>
      </c>
      <c r="URE22" s="35">
        <v>0</v>
      </c>
      <c r="URF22" s="35">
        <v>0</v>
      </c>
      <c r="URG22" s="35">
        <v>0</v>
      </c>
      <c r="URH22" s="35">
        <v>0</v>
      </c>
      <c r="URI22" s="35">
        <v>0</v>
      </c>
      <c r="URJ22" s="35">
        <v>0</v>
      </c>
      <c r="URK22" s="35">
        <v>0</v>
      </c>
      <c r="URL22" s="35">
        <v>0</v>
      </c>
      <c r="URM22" s="35">
        <v>0</v>
      </c>
      <c r="URN22" s="35">
        <v>0</v>
      </c>
      <c r="URO22" s="35">
        <v>0</v>
      </c>
      <c r="URP22" s="35">
        <v>0</v>
      </c>
      <c r="URQ22" s="35">
        <v>0</v>
      </c>
      <c r="URR22" s="35">
        <v>0</v>
      </c>
      <c r="URS22" s="35">
        <v>0</v>
      </c>
      <c r="URT22" s="35">
        <v>0</v>
      </c>
      <c r="URU22" s="35">
        <v>0</v>
      </c>
      <c r="URV22" s="35">
        <v>0</v>
      </c>
      <c r="URW22" s="35">
        <v>0</v>
      </c>
      <c r="URX22" s="35">
        <v>0</v>
      </c>
      <c r="URY22" s="35">
        <v>0</v>
      </c>
      <c r="URZ22" s="35">
        <v>0</v>
      </c>
      <c r="USA22" s="35">
        <v>0</v>
      </c>
      <c r="USB22" s="35">
        <v>0</v>
      </c>
      <c r="USC22" s="35">
        <v>0</v>
      </c>
      <c r="USD22" s="35">
        <v>0</v>
      </c>
      <c r="USE22" s="35">
        <v>0</v>
      </c>
      <c r="USF22" s="35">
        <v>0</v>
      </c>
      <c r="USG22" s="35">
        <v>0</v>
      </c>
      <c r="USH22" s="35">
        <v>0</v>
      </c>
      <c r="USI22" s="35">
        <v>0</v>
      </c>
      <c r="USJ22" s="35">
        <v>0</v>
      </c>
      <c r="USK22" s="35">
        <v>0</v>
      </c>
      <c r="USL22" s="35">
        <v>0</v>
      </c>
      <c r="USM22" s="35">
        <v>0</v>
      </c>
      <c r="USN22" s="35">
        <v>0</v>
      </c>
      <c r="USO22" s="35">
        <v>0</v>
      </c>
      <c r="USP22" s="35">
        <v>0</v>
      </c>
      <c r="USQ22" s="35">
        <v>0</v>
      </c>
      <c r="USR22" s="35">
        <v>0</v>
      </c>
      <c r="USS22" s="35">
        <v>0</v>
      </c>
      <c r="UST22" s="35">
        <v>0</v>
      </c>
      <c r="USU22" s="35">
        <v>0</v>
      </c>
      <c r="USV22" s="35">
        <v>0</v>
      </c>
      <c r="USW22" s="35">
        <v>0</v>
      </c>
      <c r="USX22" s="35">
        <v>0</v>
      </c>
      <c r="USY22" s="35">
        <v>0</v>
      </c>
      <c r="USZ22" s="35">
        <v>0</v>
      </c>
      <c r="UTA22" s="35">
        <v>0</v>
      </c>
      <c r="UTB22" s="35">
        <v>0</v>
      </c>
      <c r="UTC22" s="35">
        <v>0</v>
      </c>
      <c r="UTD22" s="35">
        <v>0</v>
      </c>
      <c r="UTE22" s="35">
        <v>0</v>
      </c>
      <c r="UTF22" s="35">
        <v>0</v>
      </c>
      <c r="UTG22" s="35">
        <v>0</v>
      </c>
      <c r="UTH22" s="35">
        <v>0</v>
      </c>
      <c r="UTI22" s="35">
        <v>0</v>
      </c>
      <c r="UTJ22" s="35">
        <v>0</v>
      </c>
      <c r="UTK22" s="35">
        <v>0</v>
      </c>
      <c r="UTL22" s="35">
        <v>0</v>
      </c>
      <c r="UTM22" s="35">
        <v>0</v>
      </c>
      <c r="UTN22" s="35">
        <v>0</v>
      </c>
      <c r="UTO22" s="35">
        <v>0</v>
      </c>
      <c r="UTP22" s="35">
        <v>0</v>
      </c>
      <c r="UTQ22" s="35">
        <v>0</v>
      </c>
      <c r="UTR22" s="35">
        <v>0</v>
      </c>
      <c r="UTS22" s="35">
        <v>0</v>
      </c>
      <c r="UTT22" s="35">
        <v>0</v>
      </c>
      <c r="UTU22" s="35">
        <v>0</v>
      </c>
      <c r="UTV22" s="35">
        <v>0</v>
      </c>
      <c r="UTW22" s="35">
        <v>0</v>
      </c>
      <c r="UTX22" s="35">
        <v>0</v>
      </c>
      <c r="UTY22" s="35">
        <v>0</v>
      </c>
      <c r="UTZ22" s="35">
        <v>0</v>
      </c>
      <c r="UUA22" s="35">
        <v>0</v>
      </c>
      <c r="UUB22" s="35">
        <v>0</v>
      </c>
      <c r="UUC22" s="35">
        <v>0</v>
      </c>
      <c r="UUD22" s="35">
        <v>0</v>
      </c>
      <c r="UUE22" s="35">
        <v>0</v>
      </c>
      <c r="UUF22" s="35">
        <v>0</v>
      </c>
      <c r="UUG22" s="35">
        <v>0</v>
      </c>
      <c r="UUH22" s="35">
        <v>0</v>
      </c>
      <c r="UUI22" s="35">
        <v>0</v>
      </c>
      <c r="UUJ22" s="35">
        <v>0</v>
      </c>
      <c r="UUK22" s="35">
        <v>0</v>
      </c>
      <c r="UUL22" s="35">
        <v>0</v>
      </c>
      <c r="UUM22" s="35">
        <v>0</v>
      </c>
      <c r="UUN22" s="35">
        <v>0</v>
      </c>
      <c r="UUO22" s="35">
        <v>0</v>
      </c>
      <c r="UUP22" s="35">
        <v>0</v>
      </c>
      <c r="UUQ22" s="35">
        <v>0</v>
      </c>
      <c r="UUR22" s="35">
        <v>0</v>
      </c>
      <c r="UUS22" s="35">
        <v>0</v>
      </c>
      <c r="UUT22" s="35">
        <v>0</v>
      </c>
      <c r="UUU22" s="35">
        <v>0</v>
      </c>
      <c r="UUV22" s="35">
        <v>0</v>
      </c>
      <c r="UUW22" s="35">
        <v>0</v>
      </c>
      <c r="UUX22" s="35">
        <v>0</v>
      </c>
      <c r="UUY22" s="35">
        <v>0</v>
      </c>
      <c r="UUZ22" s="35">
        <v>0</v>
      </c>
      <c r="UVA22" s="35">
        <v>0</v>
      </c>
      <c r="UVB22" s="35">
        <v>0</v>
      </c>
      <c r="UVC22" s="35">
        <v>0</v>
      </c>
      <c r="UVD22" s="35">
        <v>0</v>
      </c>
      <c r="UVE22" s="35">
        <v>0</v>
      </c>
      <c r="UVF22" s="35">
        <v>0</v>
      </c>
      <c r="UVG22" s="35">
        <v>0</v>
      </c>
      <c r="UVH22" s="35">
        <v>0</v>
      </c>
      <c r="UVI22" s="35">
        <v>0</v>
      </c>
      <c r="UVJ22" s="35">
        <v>0</v>
      </c>
      <c r="UVK22" s="35">
        <v>0</v>
      </c>
      <c r="UVL22" s="35">
        <v>0</v>
      </c>
      <c r="UVM22" s="35">
        <v>0</v>
      </c>
      <c r="UVN22" s="35">
        <v>0</v>
      </c>
      <c r="UVO22" s="35">
        <v>0</v>
      </c>
      <c r="UVP22" s="35">
        <v>0</v>
      </c>
      <c r="UVQ22" s="35">
        <v>0</v>
      </c>
      <c r="UVR22" s="35">
        <v>0</v>
      </c>
      <c r="UVS22" s="35">
        <v>0</v>
      </c>
      <c r="UVT22" s="35">
        <v>0</v>
      </c>
      <c r="UVU22" s="35">
        <v>0</v>
      </c>
      <c r="UVV22" s="35">
        <v>0</v>
      </c>
      <c r="UVW22" s="35">
        <v>0</v>
      </c>
      <c r="UVX22" s="35">
        <v>0</v>
      </c>
      <c r="UVY22" s="35">
        <v>0</v>
      </c>
      <c r="UVZ22" s="35">
        <v>0</v>
      </c>
      <c r="UWA22" s="35">
        <v>0</v>
      </c>
      <c r="UWB22" s="35">
        <v>0</v>
      </c>
      <c r="UWC22" s="35">
        <v>0</v>
      </c>
      <c r="UWD22" s="35">
        <v>0</v>
      </c>
      <c r="UWE22" s="35">
        <v>0</v>
      </c>
      <c r="UWF22" s="35">
        <v>0</v>
      </c>
      <c r="UWG22" s="35">
        <v>0</v>
      </c>
      <c r="UWH22" s="35">
        <v>0</v>
      </c>
      <c r="UWI22" s="35">
        <v>0</v>
      </c>
      <c r="UWJ22" s="35">
        <v>0</v>
      </c>
      <c r="UWK22" s="35">
        <v>0</v>
      </c>
      <c r="UWL22" s="35">
        <v>0</v>
      </c>
      <c r="UWM22" s="35">
        <v>0</v>
      </c>
      <c r="UWN22" s="35">
        <v>0</v>
      </c>
      <c r="UWO22" s="35">
        <v>0</v>
      </c>
      <c r="UWP22" s="35">
        <v>0</v>
      </c>
      <c r="UWQ22" s="35">
        <v>0</v>
      </c>
      <c r="UWR22" s="35">
        <v>0</v>
      </c>
      <c r="UWS22" s="35">
        <v>0</v>
      </c>
      <c r="UWT22" s="35">
        <v>0</v>
      </c>
      <c r="UWU22" s="35">
        <v>0</v>
      </c>
      <c r="UWV22" s="35">
        <v>0</v>
      </c>
      <c r="UWW22" s="35">
        <v>0</v>
      </c>
      <c r="UWX22" s="35">
        <v>0</v>
      </c>
      <c r="UWY22" s="35">
        <v>0</v>
      </c>
      <c r="UWZ22" s="35">
        <v>0</v>
      </c>
      <c r="UXA22" s="35">
        <v>0</v>
      </c>
      <c r="UXB22" s="35">
        <v>0</v>
      </c>
      <c r="UXC22" s="35">
        <v>0</v>
      </c>
      <c r="UXD22" s="35">
        <v>0</v>
      </c>
      <c r="UXE22" s="35">
        <v>0</v>
      </c>
      <c r="UXF22" s="35">
        <v>0</v>
      </c>
      <c r="UXG22" s="35">
        <v>0</v>
      </c>
      <c r="UXH22" s="35">
        <v>0</v>
      </c>
      <c r="UXI22" s="35">
        <v>0</v>
      </c>
      <c r="UXJ22" s="35">
        <v>0</v>
      </c>
      <c r="UXK22" s="35">
        <v>0</v>
      </c>
      <c r="UXL22" s="35">
        <v>0</v>
      </c>
      <c r="UXM22" s="35">
        <v>0</v>
      </c>
      <c r="UXN22" s="35">
        <v>0</v>
      </c>
      <c r="UXO22" s="35">
        <v>0</v>
      </c>
      <c r="UXP22" s="35">
        <v>0</v>
      </c>
      <c r="UXQ22" s="35">
        <v>0</v>
      </c>
      <c r="UXR22" s="35">
        <v>0</v>
      </c>
      <c r="UXS22" s="35">
        <v>0</v>
      </c>
      <c r="UXT22" s="35">
        <v>0</v>
      </c>
      <c r="UXU22" s="35">
        <v>0</v>
      </c>
      <c r="UXV22" s="35">
        <v>0</v>
      </c>
      <c r="UXW22" s="35">
        <v>0</v>
      </c>
      <c r="UXX22" s="35">
        <v>0</v>
      </c>
      <c r="UXY22" s="35">
        <v>0</v>
      </c>
      <c r="UXZ22" s="35">
        <v>0</v>
      </c>
      <c r="UYA22" s="35">
        <v>0</v>
      </c>
      <c r="UYB22" s="35">
        <v>0</v>
      </c>
      <c r="UYC22" s="35">
        <v>0</v>
      </c>
      <c r="UYD22" s="35">
        <v>0</v>
      </c>
      <c r="UYE22" s="35">
        <v>0</v>
      </c>
      <c r="UYF22" s="35">
        <v>0</v>
      </c>
      <c r="UYG22" s="35">
        <v>0</v>
      </c>
      <c r="UYH22" s="35">
        <v>0</v>
      </c>
      <c r="UYI22" s="35">
        <v>0</v>
      </c>
      <c r="UYJ22" s="35">
        <v>0</v>
      </c>
      <c r="UYK22" s="35">
        <v>0</v>
      </c>
      <c r="UYL22" s="35">
        <v>0</v>
      </c>
      <c r="UYM22" s="35">
        <v>0</v>
      </c>
      <c r="UYN22" s="35">
        <v>0</v>
      </c>
      <c r="UYO22" s="35">
        <v>0</v>
      </c>
      <c r="UYP22" s="35">
        <v>0</v>
      </c>
      <c r="UYQ22" s="35">
        <v>0</v>
      </c>
      <c r="UYR22" s="35">
        <v>0</v>
      </c>
      <c r="UYS22" s="35">
        <v>0</v>
      </c>
      <c r="UYT22" s="35">
        <v>0</v>
      </c>
      <c r="UYU22" s="35">
        <v>0</v>
      </c>
      <c r="UYV22" s="35">
        <v>0</v>
      </c>
      <c r="UYW22" s="35">
        <v>0</v>
      </c>
      <c r="UYX22" s="35">
        <v>0</v>
      </c>
      <c r="UYY22" s="35">
        <v>0</v>
      </c>
      <c r="UYZ22" s="35">
        <v>0</v>
      </c>
      <c r="UZA22" s="35">
        <v>0</v>
      </c>
      <c r="UZB22" s="35">
        <v>0</v>
      </c>
      <c r="UZC22" s="35">
        <v>0</v>
      </c>
      <c r="UZD22" s="35">
        <v>0</v>
      </c>
      <c r="UZE22" s="35">
        <v>0</v>
      </c>
      <c r="UZF22" s="35">
        <v>0</v>
      </c>
      <c r="UZG22" s="35">
        <v>0</v>
      </c>
      <c r="UZH22" s="35">
        <v>0</v>
      </c>
      <c r="UZI22" s="35">
        <v>0</v>
      </c>
      <c r="UZJ22" s="35">
        <v>0</v>
      </c>
      <c r="UZK22" s="35">
        <v>0</v>
      </c>
      <c r="UZL22" s="35">
        <v>0</v>
      </c>
      <c r="UZM22" s="35">
        <v>0</v>
      </c>
      <c r="UZN22" s="35">
        <v>0</v>
      </c>
      <c r="UZO22" s="35">
        <v>0</v>
      </c>
      <c r="UZP22" s="35">
        <v>0</v>
      </c>
      <c r="UZQ22" s="35">
        <v>0</v>
      </c>
      <c r="UZR22" s="35">
        <v>0</v>
      </c>
      <c r="UZS22" s="35">
        <v>0</v>
      </c>
      <c r="UZT22" s="35">
        <v>0</v>
      </c>
      <c r="UZU22" s="35">
        <v>0</v>
      </c>
      <c r="UZV22" s="35">
        <v>0</v>
      </c>
      <c r="UZW22" s="35">
        <v>0</v>
      </c>
      <c r="UZX22" s="35">
        <v>0</v>
      </c>
      <c r="UZY22" s="35">
        <v>0</v>
      </c>
      <c r="UZZ22" s="35">
        <v>0</v>
      </c>
      <c r="VAA22" s="35">
        <v>0</v>
      </c>
      <c r="VAB22" s="35">
        <v>0</v>
      </c>
      <c r="VAC22" s="35">
        <v>0</v>
      </c>
      <c r="VAD22" s="35">
        <v>0</v>
      </c>
      <c r="VAE22" s="35">
        <v>0</v>
      </c>
      <c r="VAF22" s="35">
        <v>0</v>
      </c>
      <c r="VAG22" s="35">
        <v>0</v>
      </c>
      <c r="VAH22" s="35">
        <v>0</v>
      </c>
      <c r="VAI22" s="35">
        <v>0</v>
      </c>
      <c r="VAJ22" s="35">
        <v>0</v>
      </c>
      <c r="VAK22" s="35">
        <v>0</v>
      </c>
      <c r="VAL22" s="35">
        <v>0</v>
      </c>
      <c r="VAM22" s="35">
        <v>0</v>
      </c>
      <c r="VAN22" s="35">
        <v>0</v>
      </c>
      <c r="VAO22" s="35">
        <v>0</v>
      </c>
      <c r="VAP22" s="35">
        <v>0</v>
      </c>
      <c r="VAQ22" s="35">
        <v>0</v>
      </c>
      <c r="VAR22" s="35">
        <v>0</v>
      </c>
      <c r="VAS22" s="35">
        <v>0</v>
      </c>
      <c r="VAT22" s="35">
        <v>0</v>
      </c>
      <c r="VAU22" s="35">
        <v>0</v>
      </c>
      <c r="VAV22" s="35">
        <v>0</v>
      </c>
      <c r="VAW22" s="35">
        <v>0</v>
      </c>
      <c r="VAX22" s="35">
        <v>0</v>
      </c>
      <c r="VAY22" s="35">
        <v>0</v>
      </c>
      <c r="VAZ22" s="35">
        <v>0</v>
      </c>
      <c r="VBA22" s="35">
        <v>0</v>
      </c>
      <c r="VBB22" s="35">
        <v>0</v>
      </c>
      <c r="VBC22" s="35">
        <v>0</v>
      </c>
      <c r="VBD22" s="35">
        <v>0</v>
      </c>
      <c r="VBE22" s="35">
        <v>0</v>
      </c>
      <c r="VBF22" s="35">
        <v>0</v>
      </c>
      <c r="VBG22" s="35">
        <v>0</v>
      </c>
      <c r="VBH22" s="35">
        <v>0</v>
      </c>
      <c r="VBI22" s="35">
        <v>0</v>
      </c>
      <c r="VBJ22" s="35">
        <v>0</v>
      </c>
      <c r="VBK22" s="35">
        <v>0</v>
      </c>
      <c r="VBL22" s="35">
        <v>0</v>
      </c>
      <c r="VBM22" s="35">
        <v>0</v>
      </c>
      <c r="VBN22" s="35">
        <v>0</v>
      </c>
      <c r="VBO22" s="35">
        <v>0</v>
      </c>
      <c r="VBP22" s="35">
        <v>0</v>
      </c>
      <c r="VBQ22" s="35">
        <v>0</v>
      </c>
      <c r="VBR22" s="35">
        <v>0</v>
      </c>
      <c r="VBS22" s="35">
        <v>0</v>
      </c>
      <c r="VBT22" s="35">
        <v>0</v>
      </c>
      <c r="VBU22" s="35">
        <v>0</v>
      </c>
      <c r="VBV22" s="35">
        <v>0</v>
      </c>
      <c r="VBW22" s="35">
        <v>0</v>
      </c>
      <c r="VBX22" s="35">
        <v>0</v>
      </c>
      <c r="VBY22" s="35">
        <v>0</v>
      </c>
      <c r="VBZ22" s="35">
        <v>0</v>
      </c>
      <c r="VCA22" s="35">
        <v>0</v>
      </c>
      <c r="VCB22" s="35">
        <v>0</v>
      </c>
      <c r="VCC22" s="35">
        <v>0</v>
      </c>
      <c r="VCD22" s="35">
        <v>0</v>
      </c>
      <c r="VCE22" s="35">
        <v>0</v>
      </c>
      <c r="VCF22" s="35">
        <v>0</v>
      </c>
      <c r="VCG22" s="35">
        <v>0</v>
      </c>
      <c r="VCH22" s="35">
        <v>0</v>
      </c>
      <c r="VCI22" s="35">
        <v>0</v>
      </c>
      <c r="VCJ22" s="35">
        <v>0</v>
      </c>
      <c r="VCK22" s="35">
        <v>0</v>
      </c>
      <c r="VCL22" s="35">
        <v>0</v>
      </c>
      <c r="VCM22" s="35">
        <v>0</v>
      </c>
      <c r="VCN22" s="35">
        <v>0</v>
      </c>
      <c r="VCO22" s="35">
        <v>0</v>
      </c>
      <c r="VCP22" s="35">
        <v>0</v>
      </c>
      <c r="VCQ22" s="35">
        <v>0</v>
      </c>
      <c r="VCR22" s="35">
        <v>0</v>
      </c>
      <c r="VCS22" s="35">
        <v>0</v>
      </c>
      <c r="VCT22" s="35">
        <v>0</v>
      </c>
      <c r="VCU22" s="35">
        <v>0</v>
      </c>
      <c r="VCV22" s="35">
        <v>0</v>
      </c>
      <c r="VCW22" s="35">
        <v>0</v>
      </c>
      <c r="VCX22" s="35">
        <v>0</v>
      </c>
      <c r="VCY22" s="35">
        <v>0</v>
      </c>
      <c r="VCZ22" s="35">
        <v>0</v>
      </c>
      <c r="VDA22" s="35">
        <v>0</v>
      </c>
      <c r="VDB22" s="35">
        <v>0</v>
      </c>
      <c r="VDC22" s="35">
        <v>0</v>
      </c>
      <c r="VDD22" s="35">
        <v>0</v>
      </c>
      <c r="VDE22" s="35">
        <v>0</v>
      </c>
      <c r="VDF22" s="35">
        <v>0</v>
      </c>
      <c r="VDG22" s="35">
        <v>0</v>
      </c>
      <c r="VDH22" s="35">
        <v>0</v>
      </c>
      <c r="VDI22" s="35">
        <v>0</v>
      </c>
      <c r="VDJ22" s="35">
        <v>0</v>
      </c>
      <c r="VDK22" s="35">
        <v>0</v>
      </c>
      <c r="VDL22" s="35">
        <v>0</v>
      </c>
      <c r="VDM22" s="35">
        <v>0</v>
      </c>
      <c r="VDN22" s="35">
        <v>0</v>
      </c>
      <c r="VDO22" s="35">
        <v>0</v>
      </c>
      <c r="VDP22" s="35">
        <v>0</v>
      </c>
      <c r="VDQ22" s="35">
        <v>0</v>
      </c>
      <c r="VDR22" s="35">
        <v>0</v>
      </c>
      <c r="VDS22" s="35">
        <v>0</v>
      </c>
      <c r="VDT22" s="35">
        <v>0</v>
      </c>
      <c r="VDU22" s="35">
        <v>0</v>
      </c>
      <c r="VDV22" s="35">
        <v>0</v>
      </c>
      <c r="VDW22" s="35">
        <v>0</v>
      </c>
      <c r="VDX22" s="35">
        <v>0</v>
      </c>
      <c r="VDY22" s="35">
        <v>0</v>
      </c>
      <c r="VDZ22" s="35">
        <v>0</v>
      </c>
      <c r="VEA22" s="35">
        <v>0</v>
      </c>
      <c r="VEB22" s="35">
        <v>0</v>
      </c>
      <c r="VEC22" s="35">
        <v>0</v>
      </c>
      <c r="VED22" s="35">
        <v>0</v>
      </c>
      <c r="VEE22" s="35">
        <v>0</v>
      </c>
      <c r="VEF22" s="35">
        <v>0</v>
      </c>
      <c r="VEG22" s="35">
        <v>0</v>
      </c>
      <c r="VEH22" s="35">
        <v>0</v>
      </c>
      <c r="VEI22" s="35">
        <v>0</v>
      </c>
      <c r="VEJ22" s="35">
        <v>0</v>
      </c>
      <c r="VEK22" s="35">
        <v>0</v>
      </c>
      <c r="VEL22" s="35">
        <v>0</v>
      </c>
      <c r="VEM22" s="35">
        <v>0</v>
      </c>
      <c r="VEN22" s="35">
        <v>0</v>
      </c>
      <c r="VEO22" s="35">
        <v>0</v>
      </c>
      <c r="VEP22" s="35">
        <v>0</v>
      </c>
      <c r="VEQ22" s="35">
        <v>0</v>
      </c>
      <c r="VER22" s="35">
        <v>0</v>
      </c>
      <c r="VES22" s="35">
        <v>0</v>
      </c>
      <c r="VET22" s="35">
        <v>0</v>
      </c>
      <c r="VEU22" s="35">
        <v>0</v>
      </c>
      <c r="VEV22" s="35">
        <v>0</v>
      </c>
      <c r="VEW22" s="35">
        <v>0</v>
      </c>
      <c r="VEX22" s="35">
        <v>0</v>
      </c>
      <c r="VEY22" s="35">
        <v>0</v>
      </c>
      <c r="VEZ22" s="35">
        <v>0</v>
      </c>
      <c r="VFA22" s="35">
        <v>0</v>
      </c>
      <c r="VFB22" s="35">
        <v>0</v>
      </c>
      <c r="VFC22" s="35">
        <v>0</v>
      </c>
      <c r="VFD22" s="35">
        <v>0</v>
      </c>
      <c r="VFE22" s="35">
        <v>0</v>
      </c>
      <c r="VFF22" s="35">
        <v>0</v>
      </c>
      <c r="VFG22" s="35">
        <v>0</v>
      </c>
      <c r="VFH22" s="35">
        <v>0</v>
      </c>
      <c r="VFI22" s="35">
        <v>0</v>
      </c>
      <c r="VFJ22" s="35">
        <v>0</v>
      </c>
      <c r="VFK22" s="35">
        <v>0</v>
      </c>
      <c r="VFL22" s="35">
        <v>0</v>
      </c>
      <c r="VFM22" s="35">
        <v>0</v>
      </c>
      <c r="VFN22" s="35">
        <v>0</v>
      </c>
      <c r="VFO22" s="35">
        <v>0</v>
      </c>
      <c r="VFP22" s="35">
        <v>0</v>
      </c>
      <c r="VFQ22" s="35">
        <v>0</v>
      </c>
      <c r="VFR22" s="35">
        <v>0</v>
      </c>
      <c r="VFS22" s="35">
        <v>0</v>
      </c>
      <c r="VFT22" s="35">
        <v>0</v>
      </c>
      <c r="VFU22" s="35">
        <v>0</v>
      </c>
      <c r="VFV22" s="35">
        <v>0</v>
      </c>
      <c r="VFW22" s="35">
        <v>0</v>
      </c>
      <c r="VFX22" s="35">
        <v>0</v>
      </c>
      <c r="VFY22" s="35">
        <v>0</v>
      </c>
      <c r="VFZ22" s="35">
        <v>0</v>
      </c>
      <c r="VGA22" s="35">
        <v>0</v>
      </c>
      <c r="VGB22" s="35">
        <v>0</v>
      </c>
      <c r="VGC22" s="35">
        <v>0</v>
      </c>
      <c r="VGD22" s="35">
        <v>0</v>
      </c>
      <c r="VGE22" s="35">
        <v>0</v>
      </c>
      <c r="VGF22" s="35">
        <v>0</v>
      </c>
      <c r="VGG22" s="35">
        <v>0</v>
      </c>
      <c r="VGH22" s="35">
        <v>0</v>
      </c>
      <c r="VGI22" s="35">
        <v>0</v>
      </c>
      <c r="VGJ22" s="35">
        <v>0</v>
      </c>
      <c r="VGK22" s="35">
        <v>0</v>
      </c>
      <c r="VGL22" s="35">
        <v>0</v>
      </c>
      <c r="VGM22" s="35">
        <v>0</v>
      </c>
      <c r="VGN22" s="35">
        <v>0</v>
      </c>
      <c r="VGO22" s="35">
        <v>0</v>
      </c>
      <c r="VGP22" s="35">
        <v>0</v>
      </c>
      <c r="VGQ22" s="35">
        <v>0</v>
      </c>
      <c r="VGR22" s="35">
        <v>0</v>
      </c>
      <c r="VGS22" s="35">
        <v>0</v>
      </c>
      <c r="VGT22" s="35">
        <v>0</v>
      </c>
      <c r="VGU22" s="35">
        <v>0</v>
      </c>
      <c r="VGV22" s="35">
        <v>0</v>
      </c>
      <c r="VGW22" s="35">
        <v>0</v>
      </c>
      <c r="VGX22" s="35">
        <v>0</v>
      </c>
      <c r="VGY22" s="35">
        <v>0</v>
      </c>
      <c r="VGZ22" s="35">
        <v>0</v>
      </c>
      <c r="VHA22" s="35">
        <v>0</v>
      </c>
      <c r="VHB22" s="35">
        <v>0</v>
      </c>
      <c r="VHC22" s="35">
        <v>0</v>
      </c>
      <c r="VHD22" s="35">
        <v>0</v>
      </c>
      <c r="VHE22" s="35">
        <v>0</v>
      </c>
      <c r="VHF22" s="35">
        <v>0</v>
      </c>
      <c r="VHG22" s="35">
        <v>0</v>
      </c>
      <c r="VHH22" s="35">
        <v>0</v>
      </c>
      <c r="VHI22" s="35">
        <v>0</v>
      </c>
      <c r="VHJ22" s="35">
        <v>0</v>
      </c>
      <c r="VHK22" s="35">
        <v>0</v>
      </c>
      <c r="VHL22" s="35">
        <v>0</v>
      </c>
      <c r="VHM22" s="35">
        <v>0</v>
      </c>
      <c r="VHN22" s="35">
        <v>0</v>
      </c>
      <c r="VHO22" s="35">
        <v>0</v>
      </c>
      <c r="VHP22" s="35">
        <v>0</v>
      </c>
      <c r="VHQ22" s="35">
        <v>0</v>
      </c>
      <c r="VHR22" s="35">
        <v>0</v>
      </c>
      <c r="VHS22" s="35">
        <v>0</v>
      </c>
      <c r="VHT22" s="35">
        <v>0</v>
      </c>
      <c r="VHU22" s="35">
        <v>0</v>
      </c>
      <c r="VHV22" s="35">
        <v>0</v>
      </c>
      <c r="VHW22" s="35">
        <v>0</v>
      </c>
      <c r="VHX22" s="35">
        <v>0</v>
      </c>
      <c r="VHY22" s="35">
        <v>0</v>
      </c>
      <c r="VHZ22" s="35">
        <v>0</v>
      </c>
      <c r="VIA22" s="35">
        <v>0</v>
      </c>
      <c r="VIB22" s="35">
        <v>0</v>
      </c>
      <c r="VIC22" s="35">
        <v>0</v>
      </c>
      <c r="VID22" s="35">
        <v>0</v>
      </c>
      <c r="VIE22" s="35">
        <v>0</v>
      </c>
      <c r="VIF22" s="35">
        <v>0</v>
      </c>
      <c r="VIG22" s="35">
        <v>0</v>
      </c>
      <c r="VIH22" s="35">
        <v>0</v>
      </c>
      <c r="VII22" s="35">
        <v>0</v>
      </c>
      <c r="VIJ22" s="35">
        <v>0</v>
      </c>
      <c r="VIK22" s="35">
        <v>0</v>
      </c>
      <c r="VIL22" s="35">
        <v>0</v>
      </c>
      <c r="VIM22" s="35">
        <v>0</v>
      </c>
      <c r="VIN22" s="35">
        <v>0</v>
      </c>
      <c r="VIO22" s="35">
        <v>0</v>
      </c>
      <c r="VIP22" s="35">
        <v>0</v>
      </c>
      <c r="VIQ22" s="35">
        <v>0</v>
      </c>
      <c r="VIR22" s="35">
        <v>0</v>
      </c>
      <c r="VIS22" s="35">
        <v>0</v>
      </c>
      <c r="VIT22" s="35">
        <v>0</v>
      </c>
      <c r="VIU22" s="35">
        <v>0</v>
      </c>
      <c r="VIV22" s="35">
        <v>0</v>
      </c>
      <c r="VIW22" s="35">
        <v>0</v>
      </c>
      <c r="VIX22" s="35">
        <v>0</v>
      </c>
      <c r="VIY22" s="35">
        <v>0</v>
      </c>
      <c r="VIZ22" s="35">
        <v>0</v>
      </c>
      <c r="VJA22" s="35">
        <v>0</v>
      </c>
      <c r="VJB22" s="35">
        <v>0</v>
      </c>
      <c r="VJC22" s="35">
        <v>0</v>
      </c>
      <c r="VJD22" s="35">
        <v>0</v>
      </c>
      <c r="VJE22" s="35">
        <v>0</v>
      </c>
      <c r="VJF22" s="35">
        <v>0</v>
      </c>
      <c r="VJG22" s="35">
        <v>0</v>
      </c>
      <c r="VJH22" s="35">
        <v>0</v>
      </c>
      <c r="VJI22" s="35">
        <v>0</v>
      </c>
      <c r="VJJ22" s="35">
        <v>0</v>
      </c>
      <c r="VJK22" s="35">
        <v>0</v>
      </c>
      <c r="VJL22" s="35">
        <v>0</v>
      </c>
      <c r="VJM22" s="35">
        <v>0</v>
      </c>
      <c r="VJN22" s="35">
        <v>0</v>
      </c>
      <c r="VJO22" s="35">
        <v>0</v>
      </c>
      <c r="VJP22" s="35">
        <v>0</v>
      </c>
      <c r="VJQ22" s="35">
        <v>0</v>
      </c>
      <c r="VJR22" s="35">
        <v>0</v>
      </c>
      <c r="VJS22" s="35">
        <v>0</v>
      </c>
      <c r="VJT22" s="35">
        <v>0</v>
      </c>
      <c r="VJU22" s="35">
        <v>0</v>
      </c>
      <c r="VJV22" s="35">
        <v>0</v>
      </c>
      <c r="VJW22" s="35">
        <v>0</v>
      </c>
      <c r="VJX22" s="35">
        <v>0</v>
      </c>
      <c r="VJY22" s="35">
        <v>0</v>
      </c>
      <c r="VJZ22" s="35">
        <v>0</v>
      </c>
      <c r="VKA22" s="35">
        <v>0</v>
      </c>
      <c r="VKB22" s="35">
        <v>0</v>
      </c>
      <c r="VKC22" s="35">
        <v>0</v>
      </c>
      <c r="VKD22" s="35">
        <v>0</v>
      </c>
      <c r="VKE22" s="35">
        <v>0</v>
      </c>
      <c r="VKF22" s="35">
        <v>0</v>
      </c>
      <c r="VKG22" s="35">
        <v>0</v>
      </c>
      <c r="VKH22" s="35">
        <v>0</v>
      </c>
      <c r="VKI22" s="35">
        <v>0</v>
      </c>
      <c r="VKJ22" s="35">
        <v>0</v>
      </c>
      <c r="VKK22" s="35">
        <v>0</v>
      </c>
      <c r="VKL22" s="35">
        <v>0</v>
      </c>
      <c r="VKM22" s="35">
        <v>0</v>
      </c>
      <c r="VKN22" s="35">
        <v>0</v>
      </c>
      <c r="VKO22" s="35">
        <v>0</v>
      </c>
      <c r="VKP22" s="35">
        <v>0</v>
      </c>
      <c r="VKQ22" s="35">
        <v>0</v>
      </c>
      <c r="VKR22" s="35">
        <v>0</v>
      </c>
      <c r="VKS22" s="35">
        <v>0</v>
      </c>
      <c r="VKT22" s="35">
        <v>0</v>
      </c>
      <c r="VKU22" s="35">
        <v>0</v>
      </c>
      <c r="VKV22" s="35">
        <v>0</v>
      </c>
      <c r="VKW22" s="35">
        <v>0</v>
      </c>
      <c r="VKX22" s="35">
        <v>0</v>
      </c>
      <c r="VKY22" s="35">
        <v>0</v>
      </c>
      <c r="VKZ22" s="35">
        <v>0</v>
      </c>
      <c r="VLA22" s="35">
        <v>0</v>
      </c>
      <c r="VLB22" s="35">
        <v>0</v>
      </c>
      <c r="VLC22" s="35">
        <v>0</v>
      </c>
      <c r="VLD22" s="35">
        <v>0</v>
      </c>
      <c r="VLE22" s="35">
        <v>0</v>
      </c>
      <c r="VLF22" s="35">
        <v>0</v>
      </c>
      <c r="VLG22" s="35">
        <v>0</v>
      </c>
      <c r="VLH22" s="35">
        <v>0</v>
      </c>
      <c r="VLI22" s="35">
        <v>0</v>
      </c>
      <c r="VLJ22" s="35">
        <v>0</v>
      </c>
      <c r="VLK22" s="35">
        <v>0</v>
      </c>
      <c r="VLL22" s="35">
        <v>0</v>
      </c>
      <c r="VLM22" s="35">
        <v>0</v>
      </c>
      <c r="VLN22" s="35">
        <v>0</v>
      </c>
      <c r="VLO22" s="35">
        <v>0</v>
      </c>
      <c r="VLP22" s="35">
        <v>0</v>
      </c>
      <c r="VLQ22" s="35">
        <v>0</v>
      </c>
      <c r="VLR22" s="35">
        <v>0</v>
      </c>
      <c r="VLS22" s="35">
        <v>0</v>
      </c>
      <c r="VLT22" s="35">
        <v>0</v>
      </c>
      <c r="VLU22" s="35">
        <v>0</v>
      </c>
      <c r="VLV22" s="35">
        <v>0</v>
      </c>
      <c r="VLW22" s="35">
        <v>0</v>
      </c>
      <c r="VLX22" s="35">
        <v>0</v>
      </c>
      <c r="VLY22" s="35">
        <v>0</v>
      </c>
      <c r="VLZ22" s="35">
        <v>0</v>
      </c>
      <c r="VMA22" s="35">
        <v>0</v>
      </c>
      <c r="VMB22" s="35">
        <v>0</v>
      </c>
      <c r="VMC22" s="35">
        <v>0</v>
      </c>
      <c r="VMD22" s="35">
        <v>0</v>
      </c>
      <c r="VME22" s="35">
        <v>0</v>
      </c>
      <c r="VMF22" s="35">
        <v>0</v>
      </c>
      <c r="VMG22" s="35">
        <v>0</v>
      </c>
      <c r="VMH22" s="35">
        <v>0</v>
      </c>
      <c r="VMI22" s="35">
        <v>0</v>
      </c>
      <c r="VMJ22" s="35">
        <v>0</v>
      </c>
      <c r="VMK22" s="35">
        <v>0</v>
      </c>
      <c r="VML22" s="35">
        <v>0</v>
      </c>
      <c r="VMM22" s="35">
        <v>0</v>
      </c>
      <c r="VMN22" s="35">
        <v>0</v>
      </c>
      <c r="VMO22" s="35">
        <v>0</v>
      </c>
      <c r="VMP22" s="35">
        <v>0</v>
      </c>
      <c r="VMQ22" s="35">
        <v>0</v>
      </c>
      <c r="VMR22" s="35">
        <v>0</v>
      </c>
      <c r="VMS22" s="35">
        <v>0</v>
      </c>
      <c r="VMT22" s="35">
        <v>0</v>
      </c>
      <c r="VMU22" s="35">
        <v>0</v>
      </c>
      <c r="VMV22" s="35">
        <v>0</v>
      </c>
      <c r="VMW22" s="35">
        <v>0</v>
      </c>
      <c r="VMX22" s="35">
        <v>0</v>
      </c>
      <c r="VMY22" s="35">
        <v>0</v>
      </c>
      <c r="VMZ22" s="35">
        <v>0</v>
      </c>
      <c r="VNA22" s="35">
        <v>0</v>
      </c>
      <c r="VNB22" s="35">
        <v>0</v>
      </c>
      <c r="VNC22" s="35">
        <v>0</v>
      </c>
      <c r="VND22" s="35">
        <v>0</v>
      </c>
      <c r="VNE22" s="35">
        <v>0</v>
      </c>
      <c r="VNF22" s="35">
        <v>0</v>
      </c>
      <c r="VNG22" s="35">
        <v>0</v>
      </c>
      <c r="VNH22" s="35">
        <v>0</v>
      </c>
      <c r="VNI22" s="35">
        <v>0</v>
      </c>
      <c r="VNJ22" s="35">
        <v>0</v>
      </c>
      <c r="VNK22" s="35">
        <v>0</v>
      </c>
      <c r="VNL22" s="35">
        <v>0</v>
      </c>
      <c r="VNM22" s="35">
        <v>0</v>
      </c>
      <c r="VNN22" s="35">
        <v>0</v>
      </c>
      <c r="VNO22" s="35">
        <v>0</v>
      </c>
      <c r="VNP22" s="35">
        <v>0</v>
      </c>
      <c r="VNQ22" s="35">
        <v>0</v>
      </c>
      <c r="VNR22" s="35">
        <v>0</v>
      </c>
      <c r="VNS22" s="35">
        <v>0</v>
      </c>
      <c r="VNT22" s="35">
        <v>0</v>
      </c>
      <c r="VNU22" s="35">
        <v>0</v>
      </c>
      <c r="VNV22" s="35">
        <v>0</v>
      </c>
      <c r="VNW22" s="35">
        <v>0</v>
      </c>
      <c r="VNX22" s="35">
        <v>0</v>
      </c>
      <c r="VNY22" s="35">
        <v>0</v>
      </c>
      <c r="VNZ22" s="35">
        <v>0</v>
      </c>
      <c r="VOA22" s="35">
        <v>0</v>
      </c>
      <c r="VOB22" s="35">
        <v>0</v>
      </c>
      <c r="VOC22" s="35">
        <v>0</v>
      </c>
      <c r="VOD22" s="35">
        <v>0</v>
      </c>
      <c r="VOE22" s="35">
        <v>0</v>
      </c>
      <c r="VOF22" s="35">
        <v>0</v>
      </c>
      <c r="VOG22" s="35">
        <v>0</v>
      </c>
      <c r="VOH22" s="35">
        <v>0</v>
      </c>
      <c r="VOI22" s="35">
        <v>0</v>
      </c>
      <c r="VOJ22" s="35">
        <v>0</v>
      </c>
      <c r="VOK22" s="35">
        <v>0</v>
      </c>
      <c r="VOL22" s="35">
        <v>0</v>
      </c>
      <c r="VOM22" s="35">
        <v>0</v>
      </c>
      <c r="VON22" s="35">
        <v>0</v>
      </c>
      <c r="VOO22" s="35">
        <v>0</v>
      </c>
      <c r="VOP22" s="35">
        <v>0</v>
      </c>
      <c r="VOQ22" s="35">
        <v>0</v>
      </c>
      <c r="VOR22" s="35">
        <v>0</v>
      </c>
      <c r="VOS22" s="35">
        <v>0</v>
      </c>
      <c r="VOT22" s="35">
        <v>0</v>
      </c>
      <c r="VOU22" s="35">
        <v>0</v>
      </c>
      <c r="VOV22" s="35">
        <v>0</v>
      </c>
      <c r="VOW22" s="35">
        <v>0</v>
      </c>
      <c r="VOX22" s="35">
        <v>0</v>
      </c>
      <c r="VOY22" s="35">
        <v>0</v>
      </c>
      <c r="VOZ22" s="35">
        <v>0</v>
      </c>
      <c r="VPA22" s="35">
        <v>0</v>
      </c>
      <c r="VPB22" s="35">
        <v>0</v>
      </c>
      <c r="VPC22" s="35">
        <v>0</v>
      </c>
      <c r="VPD22" s="35">
        <v>0</v>
      </c>
      <c r="VPE22" s="35">
        <v>0</v>
      </c>
      <c r="VPF22" s="35">
        <v>0</v>
      </c>
      <c r="VPG22" s="35">
        <v>0</v>
      </c>
      <c r="VPH22" s="35">
        <v>0</v>
      </c>
      <c r="VPI22" s="35">
        <v>0</v>
      </c>
      <c r="VPJ22" s="35">
        <v>0</v>
      </c>
      <c r="VPK22" s="35">
        <v>0</v>
      </c>
      <c r="VPL22" s="35">
        <v>0</v>
      </c>
      <c r="VPM22" s="35">
        <v>0</v>
      </c>
      <c r="VPN22" s="35">
        <v>0</v>
      </c>
      <c r="VPO22" s="35">
        <v>0</v>
      </c>
      <c r="VPP22" s="35">
        <v>0</v>
      </c>
      <c r="VPQ22" s="35">
        <v>0</v>
      </c>
      <c r="VPR22" s="35">
        <v>0</v>
      </c>
      <c r="VPS22" s="35">
        <v>0</v>
      </c>
      <c r="VPT22" s="35">
        <v>0</v>
      </c>
      <c r="VPU22" s="35">
        <v>0</v>
      </c>
      <c r="VPV22" s="35">
        <v>0</v>
      </c>
      <c r="VPW22" s="35">
        <v>0</v>
      </c>
      <c r="VPX22" s="35">
        <v>0</v>
      </c>
      <c r="VPY22" s="35">
        <v>0</v>
      </c>
      <c r="VPZ22" s="35">
        <v>0</v>
      </c>
      <c r="VQA22" s="35">
        <v>0</v>
      </c>
      <c r="VQB22" s="35">
        <v>0</v>
      </c>
      <c r="VQC22" s="35">
        <v>0</v>
      </c>
      <c r="VQD22" s="35">
        <v>0</v>
      </c>
      <c r="VQE22" s="35">
        <v>0</v>
      </c>
      <c r="VQF22" s="35">
        <v>0</v>
      </c>
      <c r="VQG22" s="35">
        <v>0</v>
      </c>
      <c r="VQH22" s="35">
        <v>0</v>
      </c>
      <c r="VQI22" s="35">
        <v>0</v>
      </c>
      <c r="VQJ22" s="35">
        <v>0</v>
      </c>
      <c r="VQK22" s="35">
        <v>0</v>
      </c>
      <c r="VQL22" s="35">
        <v>0</v>
      </c>
      <c r="VQM22" s="35">
        <v>0</v>
      </c>
      <c r="VQN22" s="35">
        <v>0</v>
      </c>
      <c r="VQO22" s="35">
        <v>0</v>
      </c>
      <c r="VQP22" s="35">
        <v>0</v>
      </c>
      <c r="VQQ22" s="35">
        <v>0</v>
      </c>
      <c r="VQR22" s="35">
        <v>0</v>
      </c>
      <c r="VQS22" s="35">
        <v>0</v>
      </c>
      <c r="VQT22" s="35">
        <v>0</v>
      </c>
      <c r="VQU22" s="35">
        <v>0</v>
      </c>
      <c r="VQV22" s="35">
        <v>0</v>
      </c>
      <c r="VQW22" s="35">
        <v>0</v>
      </c>
      <c r="VQX22" s="35">
        <v>0</v>
      </c>
      <c r="VQY22" s="35">
        <v>0</v>
      </c>
      <c r="VQZ22" s="35">
        <v>0</v>
      </c>
      <c r="VRA22" s="35">
        <v>0</v>
      </c>
      <c r="VRB22" s="35">
        <v>0</v>
      </c>
      <c r="VRC22" s="35">
        <v>0</v>
      </c>
      <c r="VRD22" s="35">
        <v>0</v>
      </c>
      <c r="VRE22" s="35">
        <v>0</v>
      </c>
      <c r="VRF22" s="35">
        <v>0</v>
      </c>
      <c r="VRG22" s="35">
        <v>0</v>
      </c>
      <c r="VRH22" s="35">
        <v>0</v>
      </c>
      <c r="VRI22" s="35">
        <v>0</v>
      </c>
      <c r="VRJ22" s="35">
        <v>0</v>
      </c>
      <c r="VRK22" s="35">
        <v>0</v>
      </c>
      <c r="VRL22" s="35">
        <v>0</v>
      </c>
      <c r="VRM22" s="35">
        <v>0</v>
      </c>
      <c r="VRN22" s="35">
        <v>0</v>
      </c>
      <c r="VRO22" s="35">
        <v>0</v>
      </c>
      <c r="VRP22" s="35">
        <v>0</v>
      </c>
      <c r="VRQ22" s="35">
        <v>0</v>
      </c>
      <c r="VRR22" s="35">
        <v>0</v>
      </c>
      <c r="VRS22" s="35">
        <v>0</v>
      </c>
      <c r="VRT22" s="35">
        <v>0</v>
      </c>
      <c r="VRU22" s="35">
        <v>0</v>
      </c>
      <c r="VRV22" s="35">
        <v>0</v>
      </c>
      <c r="VRW22" s="35">
        <v>0</v>
      </c>
      <c r="VRX22" s="35">
        <v>0</v>
      </c>
      <c r="VRY22" s="35">
        <v>0</v>
      </c>
      <c r="VRZ22" s="35">
        <v>0</v>
      </c>
      <c r="VSA22" s="35">
        <v>0</v>
      </c>
      <c r="VSB22" s="35">
        <v>0</v>
      </c>
      <c r="VSC22" s="35">
        <v>0</v>
      </c>
      <c r="VSD22" s="35">
        <v>0</v>
      </c>
      <c r="VSE22" s="35">
        <v>0</v>
      </c>
      <c r="VSF22" s="35">
        <v>0</v>
      </c>
      <c r="VSG22" s="35">
        <v>0</v>
      </c>
      <c r="VSH22" s="35">
        <v>0</v>
      </c>
      <c r="VSI22" s="35">
        <v>0</v>
      </c>
      <c r="VSJ22" s="35">
        <v>0</v>
      </c>
      <c r="VSK22" s="35">
        <v>0</v>
      </c>
      <c r="VSL22" s="35">
        <v>0</v>
      </c>
      <c r="VSM22" s="35">
        <v>0</v>
      </c>
      <c r="VSN22" s="35">
        <v>0</v>
      </c>
      <c r="VSO22" s="35">
        <v>0</v>
      </c>
      <c r="VSP22" s="35">
        <v>0</v>
      </c>
      <c r="VSQ22" s="35">
        <v>0</v>
      </c>
      <c r="VSR22" s="35">
        <v>0</v>
      </c>
      <c r="VSS22" s="35">
        <v>0</v>
      </c>
      <c r="VST22" s="35">
        <v>0</v>
      </c>
      <c r="VSU22" s="35">
        <v>0</v>
      </c>
      <c r="VSV22" s="35">
        <v>0</v>
      </c>
      <c r="VSW22" s="35">
        <v>0</v>
      </c>
      <c r="VSX22" s="35">
        <v>0</v>
      </c>
      <c r="VSY22" s="35">
        <v>0</v>
      </c>
      <c r="VSZ22" s="35">
        <v>0</v>
      </c>
      <c r="VTA22" s="35">
        <v>0</v>
      </c>
      <c r="VTB22" s="35">
        <v>0</v>
      </c>
      <c r="VTC22" s="35">
        <v>0</v>
      </c>
      <c r="VTD22" s="35">
        <v>0</v>
      </c>
      <c r="VTE22" s="35">
        <v>0</v>
      </c>
      <c r="VTF22" s="35">
        <v>0</v>
      </c>
      <c r="VTG22" s="35">
        <v>0</v>
      </c>
      <c r="VTH22" s="35">
        <v>0</v>
      </c>
      <c r="VTI22" s="35">
        <v>0</v>
      </c>
      <c r="VTJ22" s="35">
        <v>0</v>
      </c>
      <c r="VTK22" s="35">
        <v>0</v>
      </c>
      <c r="VTL22" s="35">
        <v>0</v>
      </c>
      <c r="VTM22" s="35">
        <v>0</v>
      </c>
      <c r="VTN22" s="35">
        <v>0</v>
      </c>
      <c r="VTO22" s="35">
        <v>0</v>
      </c>
      <c r="VTP22" s="35">
        <v>0</v>
      </c>
      <c r="VTQ22" s="35">
        <v>0</v>
      </c>
      <c r="VTR22" s="35">
        <v>0</v>
      </c>
      <c r="VTS22" s="35">
        <v>0</v>
      </c>
      <c r="VTT22" s="35">
        <v>0</v>
      </c>
      <c r="VTU22" s="35">
        <v>0</v>
      </c>
      <c r="VTV22" s="35">
        <v>0</v>
      </c>
      <c r="VTW22" s="35">
        <v>0</v>
      </c>
      <c r="VTX22" s="35">
        <v>0</v>
      </c>
      <c r="VTY22" s="35">
        <v>0</v>
      </c>
      <c r="VTZ22" s="35">
        <v>0</v>
      </c>
      <c r="VUA22" s="35">
        <v>0</v>
      </c>
      <c r="VUB22" s="35">
        <v>0</v>
      </c>
      <c r="VUC22" s="35">
        <v>0</v>
      </c>
      <c r="VUD22" s="35">
        <v>0</v>
      </c>
      <c r="VUE22" s="35">
        <v>0</v>
      </c>
      <c r="VUF22" s="35">
        <v>0</v>
      </c>
      <c r="VUG22" s="35">
        <v>0</v>
      </c>
      <c r="VUH22" s="35">
        <v>0</v>
      </c>
      <c r="VUI22" s="35">
        <v>0</v>
      </c>
      <c r="VUJ22" s="35">
        <v>0</v>
      </c>
      <c r="VUK22" s="35">
        <v>0</v>
      </c>
      <c r="VUL22" s="35">
        <v>0</v>
      </c>
      <c r="VUM22" s="35">
        <v>0</v>
      </c>
      <c r="VUN22" s="35">
        <v>0</v>
      </c>
      <c r="VUO22" s="35">
        <v>0</v>
      </c>
      <c r="VUP22" s="35">
        <v>0</v>
      </c>
      <c r="VUQ22" s="35">
        <v>0</v>
      </c>
      <c r="VUR22" s="35">
        <v>0</v>
      </c>
      <c r="VUS22" s="35">
        <v>0</v>
      </c>
      <c r="VUT22" s="35">
        <v>0</v>
      </c>
      <c r="VUU22" s="35">
        <v>0</v>
      </c>
      <c r="VUV22" s="35">
        <v>0</v>
      </c>
      <c r="VUW22" s="35">
        <v>0</v>
      </c>
      <c r="VUX22" s="35">
        <v>0</v>
      </c>
      <c r="VUY22" s="35">
        <v>0</v>
      </c>
      <c r="VUZ22" s="35">
        <v>0</v>
      </c>
      <c r="VVA22" s="35">
        <v>0</v>
      </c>
      <c r="VVB22" s="35">
        <v>0</v>
      </c>
      <c r="VVC22" s="35">
        <v>0</v>
      </c>
      <c r="VVD22" s="35">
        <v>0</v>
      </c>
      <c r="VVE22" s="35">
        <v>0</v>
      </c>
      <c r="VVF22" s="35">
        <v>0</v>
      </c>
      <c r="VVG22" s="35">
        <v>0</v>
      </c>
      <c r="VVH22" s="35">
        <v>0</v>
      </c>
      <c r="VVI22" s="35">
        <v>0</v>
      </c>
      <c r="VVJ22" s="35">
        <v>0</v>
      </c>
      <c r="VVK22" s="35">
        <v>0</v>
      </c>
      <c r="VVL22" s="35">
        <v>0</v>
      </c>
      <c r="VVM22" s="35">
        <v>0</v>
      </c>
      <c r="VVN22" s="35">
        <v>0</v>
      </c>
      <c r="VVO22" s="35">
        <v>0</v>
      </c>
      <c r="VVP22" s="35">
        <v>0</v>
      </c>
      <c r="VVQ22" s="35">
        <v>0</v>
      </c>
      <c r="VVR22" s="35">
        <v>0</v>
      </c>
      <c r="VVS22" s="35">
        <v>0</v>
      </c>
      <c r="VVT22" s="35">
        <v>0</v>
      </c>
      <c r="VVU22" s="35">
        <v>0</v>
      </c>
      <c r="VVV22" s="35">
        <v>0</v>
      </c>
      <c r="VVW22" s="35">
        <v>0</v>
      </c>
      <c r="VVX22" s="35">
        <v>0</v>
      </c>
      <c r="VVY22" s="35">
        <v>0</v>
      </c>
      <c r="VVZ22" s="35">
        <v>0</v>
      </c>
      <c r="VWA22" s="35">
        <v>0</v>
      </c>
      <c r="VWB22" s="35">
        <v>0</v>
      </c>
      <c r="VWC22" s="35">
        <v>0</v>
      </c>
      <c r="VWD22" s="35">
        <v>0</v>
      </c>
      <c r="VWE22" s="35">
        <v>0</v>
      </c>
      <c r="VWF22" s="35">
        <v>0</v>
      </c>
      <c r="VWG22" s="35">
        <v>0</v>
      </c>
      <c r="VWH22" s="35">
        <v>0</v>
      </c>
      <c r="VWI22" s="35">
        <v>0</v>
      </c>
      <c r="VWJ22" s="35">
        <v>0</v>
      </c>
      <c r="VWK22" s="35">
        <v>0</v>
      </c>
      <c r="VWL22" s="35">
        <v>0</v>
      </c>
      <c r="VWM22" s="35">
        <v>0</v>
      </c>
      <c r="VWN22" s="35">
        <v>0</v>
      </c>
      <c r="VWO22" s="35">
        <v>0</v>
      </c>
      <c r="VWP22" s="35">
        <v>0</v>
      </c>
      <c r="VWQ22" s="35">
        <v>0</v>
      </c>
      <c r="VWR22" s="35">
        <v>0</v>
      </c>
      <c r="VWS22" s="35">
        <v>0</v>
      </c>
      <c r="VWT22" s="35">
        <v>0</v>
      </c>
      <c r="VWU22" s="35">
        <v>0</v>
      </c>
      <c r="VWV22" s="35">
        <v>0</v>
      </c>
      <c r="VWW22" s="35">
        <v>0</v>
      </c>
      <c r="VWX22" s="35">
        <v>0</v>
      </c>
      <c r="VWY22" s="35">
        <v>0</v>
      </c>
      <c r="VWZ22" s="35">
        <v>0</v>
      </c>
      <c r="VXA22" s="35">
        <v>0</v>
      </c>
      <c r="VXB22" s="35">
        <v>0</v>
      </c>
      <c r="VXC22" s="35">
        <v>0</v>
      </c>
      <c r="VXD22" s="35">
        <v>0</v>
      </c>
      <c r="VXE22" s="35">
        <v>0</v>
      </c>
      <c r="VXF22" s="35">
        <v>0</v>
      </c>
      <c r="VXG22" s="35">
        <v>0</v>
      </c>
      <c r="VXH22" s="35">
        <v>0</v>
      </c>
      <c r="VXI22" s="35">
        <v>0</v>
      </c>
      <c r="VXJ22" s="35">
        <v>0</v>
      </c>
      <c r="VXK22" s="35">
        <v>0</v>
      </c>
      <c r="VXL22" s="35">
        <v>0</v>
      </c>
      <c r="VXM22" s="35">
        <v>0</v>
      </c>
      <c r="VXN22" s="35">
        <v>0</v>
      </c>
      <c r="VXO22" s="35">
        <v>0</v>
      </c>
      <c r="VXP22" s="35">
        <v>0</v>
      </c>
      <c r="VXQ22" s="35">
        <v>0</v>
      </c>
      <c r="VXR22" s="35">
        <v>0</v>
      </c>
      <c r="VXS22" s="35">
        <v>0</v>
      </c>
      <c r="VXT22" s="35">
        <v>0</v>
      </c>
      <c r="VXU22" s="35">
        <v>0</v>
      </c>
      <c r="VXV22" s="35">
        <v>0</v>
      </c>
      <c r="VXW22" s="35">
        <v>0</v>
      </c>
      <c r="VXX22" s="35">
        <v>0</v>
      </c>
      <c r="VXY22" s="35">
        <v>0</v>
      </c>
      <c r="VXZ22" s="35">
        <v>0</v>
      </c>
      <c r="VYA22" s="35">
        <v>0</v>
      </c>
      <c r="VYB22" s="35">
        <v>0</v>
      </c>
      <c r="VYC22" s="35">
        <v>0</v>
      </c>
      <c r="VYD22" s="35">
        <v>0</v>
      </c>
      <c r="VYE22" s="35">
        <v>0</v>
      </c>
      <c r="VYF22" s="35">
        <v>0</v>
      </c>
      <c r="VYG22" s="35">
        <v>0</v>
      </c>
      <c r="VYH22" s="35">
        <v>0</v>
      </c>
      <c r="VYI22" s="35">
        <v>0</v>
      </c>
      <c r="VYJ22" s="35">
        <v>0</v>
      </c>
      <c r="VYK22" s="35">
        <v>0</v>
      </c>
      <c r="VYL22" s="35">
        <v>0</v>
      </c>
      <c r="VYM22" s="35">
        <v>0</v>
      </c>
      <c r="VYN22" s="35">
        <v>0</v>
      </c>
      <c r="VYO22" s="35">
        <v>0</v>
      </c>
      <c r="VYP22" s="35">
        <v>0</v>
      </c>
      <c r="VYQ22" s="35">
        <v>0</v>
      </c>
      <c r="VYR22" s="35">
        <v>0</v>
      </c>
      <c r="VYS22" s="35">
        <v>0</v>
      </c>
      <c r="VYT22" s="35">
        <v>0</v>
      </c>
      <c r="VYU22" s="35">
        <v>0</v>
      </c>
      <c r="VYV22" s="35">
        <v>0</v>
      </c>
      <c r="VYW22" s="35">
        <v>0</v>
      </c>
      <c r="VYX22" s="35">
        <v>0</v>
      </c>
      <c r="VYY22" s="35">
        <v>0</v>
      </c>
      <c r="VYZ22" s="35">
        <v>0</v>
      </c>
      <c r="VZA22" s="35">
        <v>0</v>
      </c>
      <c r="VZB22" s="35">
        <v>0</v>
      </c>
      <c r="VZC22" s="35">
        <v>0</v>
      </c>
      <c r="VZD22" s="35">
        <v>0</v>
      </c>
      <c r="VZE22" s="35">
        <v>0</v>
      </c>
      <c r="VZF22" s="35">
        <v>0</v>
      </c>
      <c r="VZG22" s="35">
        <v>0</v>
      </c>
      <c r="VZH22" s="35">
        <v>0</v>
      </c>
      <c r="VZI22" s="35">
        <v>0</v>
      </c>
      <c r="VZJ22" s="35">
        <v>0</v>
      </c>
      <c r="VZK22" s="35">
        <v>0</v>
      </c>
      <c r="VZL22" s="35">
        <v>0</v>
      </c>
      <c r="VZM22" s="35">
        <v>0</v>
      </c>
      <c r="VZN22" s="35">
        <v>0</v>
      </c>
      <c r="VZO22" s="35">
        <v>0</v>
      </c>
      <c r="VZP22" s="35">
        <v>0</v>
      </c>
      <c r="VZQ22" s="35">
        <v>0</v>
      </c>
      <c r="VZR22" s="35">
        <v>0</v>
      </c>
      <c r="VZS22" s="35">
        <v>0</v>
      </c>
      <c r="VZT22" s="35">
        <v>0</v>
      </c>
      <c r="VZU22" s="35">
        <v>0</v>
      </c>
      <c r="VZV22" s="35">
        <v>0</v>
      </c>
      <c r="VZW22" s="35">
        <v>0</v>
      </c>
      <c r="VZX22" s="35">
        <v>0</v>
      </c>
      <c r="VZY22" s="35">
        <v>0</v>
      </c>
      <c r="VZZ22" s="35">
        <v>0</v>
      </c>
      <c r="WAA22" s="35">
        <v>0</v>
      </c>
      <c r="WAB22" s="35">
        <v>0</v>
      </c>
      <c r="WAC22" s="35">
        <v>0</v>
      </c>
      <c r="WAD22" s="35">
        <v>0</v>
      </c>
      <c r="WAE22" s="35">
        <v>0</v>
      </c>
      <c r="WAF22" s="35">
        <v>0</v>
      </c>
      <c r="WAG22" s="35">
        <v>0</v>
      </c>
      <c r="WAH22" s="35">
        <v>0</v>
      </c>
      <c r="WAI22" s="35">
        <v>0</v>
      </c>
      <c r="WAJ22" s="35">
        <v>0</v>
      </c>
      <c r="WAK22" s="35">
        <v>0</v>
      </c>
      <c r="WAL22" s="35">
        <v>0</v>
      </c>
      <c r="WAM22" s="35">
        <v>0</v>
      </c>
      <c r="WAN22" s="35">
        <v>0</v>
      </c>
      <c r="WAO22" s="35">
        <v>0</v>
      </c>
      <c r="WAP22" s="35">
        <v>0</v>
      </c>
      <c r="WAQ22" s="35">
        <v>0</v>
      </c>
      <c r="WAR22" s="35">
        <v>0</v>
      </c>
      <c r="WAS22" s="35">
        <v>0</v>
      </c>
      <c r="WAT22" s="35">
        <v>0</v>
      </c>
      <c r="WAU22" s="35">
        <v>0</v>
      </c>
      <c r="WAV22" s="35">
        <v>0</v>
      </c>
      <c r="WAW22" s="35">
        <v>0</v>
      </c>
      <c r="WAX22" s="35">
        <v>0</v>
      </c>
      <c r="WAY22" s="35">
        <v>0</v>
      </c>
      <c r="WAZ22" s="35">
        <v>0</v>
      </c>
      <c r="WBA22" s="35">
        <v>0</v>
      </c>
      <c r="WBB22" s="35">
        <v>0</v>
      </c>
      <c r="WBC22" s="35">
        <v>0</v>
      </c>
      <c r="WBD22" s="35">
        <v>0</v>
      </c>
      <c r="WBE22" s="35">
        <v>0</v>
      </c>
      <c r="WBF22" s="35">
        <v>0</v>
      </c>
      <c r="WBG22" s="35">
        <v>0</v>
      </c>
      <c r="WBH22" s="35">
        <v>0</v>
      </c>
      <c r="WBI22" s="35">
        <v>0</v>
      </c>
      <c r="WBJ22" s="35">
        <v>0</v>
      </c>
      <c r="WBK22" s="35">
        <v>0</v>
      </c>
      <c r="WBL22" s="35">
        <v>0</v>
      </c>
      <c r="WBM22" s="35">
        <v>0</v>
      </c>
      <c r="WBN22" s="35">
        <v>0</v>
      </c>
      <c r="WBO22" s="35">
        <v>0</v>
      </c>
      <c r="WBP22" s="35">
        <v>0</v>
      </c>
      <c r="WBQ22" s="35">
        <v>0</v>
      </c>
      <c r="WBR22" s="35">
        <v>0</v>
      </c>
      <c r="WBS22" s="35">
        <v>0</v>
      </c>
      <c r="WBT22" s="35">
        <v>0</v>
      </c>
      <c r="WBU22" s="35">
        <v>0</v>
      </c>
      <c r="WBV22" s="35">
        <v>0</v>
      </c>
      <c r="WBW22" s="35">
        <v>0</v>
      </c>
      <c r="WBX22" s="35">
        <v>0</v>
      </c>
      <c r="WBY22" s="35">
        <v>0</v>
      </c>
      <c r="WBZ22" s="35">
        <v>0</v>
      </c>
      <c r="WCA22" s="35">
        <v>0</v>
      </c>
      <c r="WCB22" s="35">
        <v>0</v>
      </c>
      <c r="WCC22" s="35">
        <v>0</v>
      </c>
      <c r="WCD22" s="35">
        <v>0</v>
      </c>
      <c r="WCE22" s="35">
        <v>0</v>
      </c>
      <c r="WCF22" s="35">
        <v>0</v>
      </c>
      <c r="WCG22" s="35">
        <v>0</v>
      </c>
      <c r="WCH22" s="35">
        <v>0</v>
      </c>
      <c r="WCI22" s="35">
        <v>0</v>
      </c>
      <c r="WCJ22" s="35">
        <v>0</v>
      </c>
      <c r="WCK22" s="35">
        <v>0</v>
      </c>
      <c r="WCL22" s="35">
        <v>0</v>
      </c>
      <c r="WCM22" s="35">
        <v>0</v>
      </c>
      <c r="WCN22" s="35">
        <v>0</v>
      </c>
      <c r="WCO22" s="35">
        <v>0</v>
      </c>
      <c r="WCP22" s="35">
        <v>0</v>
      </c>
      <c r="WCQ22" s="35">
        <v>0</v>
      </c>
      <c r="WCR22" s="35">
        <v>0</v>
      </c>
      <c r="WCS22" s="35">
        <v>0</v>
      </c>
      <c r="WCT22" s="35">
        <v>0</v>
      </c>
      <c r="WCU22" s="35">
        <v>0</v>
      </c>
      <c r="WCV22" s="35">
        <v>0</v>
      </c>
      <c r="WCW22" s="35">
        <v>0</v>
      </c>
      <c r="WCX22" s="35">
        <v>0</v>
      </c>
      <c r="WCY22" s="35">
        <v>0</v>
      </c>
      <c r="WCZ22" s="35">
        <v>0</v>
      </c>
      <c r="WDA22" s="35">
        <v>0</v>
      </c>
      <c r="WDB22" s="35">
        <v>0</v>
      </c>
      <c r="WDC22" s="35">
        <v>0</v>
      </c>
      <c r="WDD22" s="35">
        <v>0</v>
      </c>
      <c r="WDE22" s="35">
        <v>0</v>
      </c>
      <c r="WDF22" s="35">
        <v>0</v>
      </c>
      <c r="WDG22" s="35">
        <v>0</v>
      </c>
      <c r="WDH22" s="35">
        <v>0</v>
      </c>
      <c r="WDI22" s="35">
        <v>0</v>
      </c>
      <c r="WDJ22" s="35">
        <v>0</v>
      </c>
      <c r="WDK22" s="35">
        <v>0</v>
      </c>
      <c r="WDL22" s="35">
        <v>0</v>
      </c>
      <c r="WDM22" s="35">
        <v>0</v>
      </c>
      <c r="WDN22" s="35">
        <v>0</v>
      </c>
      <c r="WDO22" s="35">
        <v>0</v>
      </c>
      <c r="WDP22" s="35">
        <v>0</v>
      </c>
      <c r="WDQ22" s="35">
        <v>0</v>
      </c>
      <c r="WDR22" s="35">
        <v>0</v>
      </c>
      <c r="WDS22" s="35">
        <v>0</v>
      </c>
      <c r="WDT22" s="35">
        <v>0</v>
      </c>
      <c r="WDU22" s="35">
        <v>0</v>
      </c>
      <c r="WDV22" s="35">
        <v>0</v>
      </c>
      <c r="WDW22" s="35">
        <v>0</v>
      </c>
      <c r="WDX22" s="35">
        <v>0</v>
      </c>
      <c r="WDY22" s="35">
        <v>0</v>
      </c>
      <c r="WDZ22" s="35">
        <v>0</v>
      </c>
      <c r="WEA22" s="35">
        <v>0</v>
      </c>
      <c r="WEB22" s="35">
        <v>0</v>
      </c>
      <c r="WEC22" s="35">
        <v>0</v>
      </c>
      <c r="WED22" s="35">
        <v>0</v>
      </c>
      <c r="WEE22" s="35">
        <v>0</v>
      </c>
      <c r="WEF22" s="35">
        <v>0</v>
      </c>
      <c r="WEG22" s="35">
        <v>0</v>
      </c>
      <c r="WEH22" s="35">
        <v>0</v>
      </c>
      <c r="WEI22" s="35">
        <v>0</v>
      </c>
      <c r="WEJ22" s="35">
        <v>0</v>
      </c>
      <c r="WEK22" s="35">
        <v>0</v>
      </c>
      <c r="WEL22" s="35">
        <v>0</v>
      </c>
      <c r="WEM22" s="35">
        <v>0</v>
      </c>
      <c r="WEN22" s="35">
        <v>0</v>
      </c>
      <c r="WEO22" s="35">
        <v>0</v>
      </c>
      <c r="WEP22" s="35">
        <v>0</v>
      </c>
      <c r="WEQ22" s="35">
        <v>0</v>
      </c>
      <c r="WER22" s="35">
        <v>0</v>
      </c>
      <c r="WES22" s="35">
        <v>0</v>
      </c>
      <c r="WET22" s="35">
        <v>0</v>
      </c>
      <c r="WEU22" s="35">
        <v>0</v>
      </c>
      <c r="WEV22" s="35">
        <v>0</v>
      </c>
      <c r="WEW22" s="35">
        <v>0</v>
      </c>
      <c r="WEX22" s="35">
        <v>0</v>
      </c>
      <c r="WEY22" s="35">
        <v>0</v>
      </c>
      <c r="WEZ22" s="35">
        <v>0</v>
      </c>
      <c r="WFA22" s="35">
        <v>0</v>
      </c>
      <c r="WFB22" s="35">
        <v>0</v>
      </c>
      <c r="WFC22" s="35">
        <v>0</v>
      </c>
      <c r="WFD22" s="35">
        <v>0</v>
      </c>
      <c r="WFE22" s="35">
        <v>0</v>
      </c>
      <c r="WFF22" s="35">
        <v>0</v>
      </c>
      <c r="WFG22" s="35">
        <v>0</v>
      </c>
      <c r="WFH22" s="35">
        <v>0</v>
      </c>
      <c r="WFI22" s="35">
        <v>0</v>
      </c>
      <c r="WFJ22" s="35">
        <v>0</v>
      </c>
      <c r="WFK22" s="35">
        <v>0</v>
      </c>
      <c r="WFL22" s="35">
        <v>0</v>
      </c>
      <c r="WFM22" s="35">
        <v>0</v>
      </c>
      <c r="WFN22" s="35">
        <v>0</v>
      </c>
      <c r="WFO22" s="35">
        <v>0</v>
      </c>
      <c r="WFP22" s="35">
        <v>0</v>
      </c>
      <c r="WFQ22" s="35">
        <v>0</v>
      </c>
      <c r="WFR22" s="35">
        <v>0</v>
      </c>
      <c r="WFS22" s="35">
        <v>0</v>
      </c>
      <c r="WFT22" s="35">
        <v>0</v>
      </c>
      <c r="WFU22" s="35">
        <v>0</v>
      </c>
      <c r="WFV22" s="35">
        <v>0</v>
      </c>
      <c r="WFW22" s="35">
        <v>0</v>
      </c>
      <c r="WFX22" s="35">
        <v>0</v>
      </c>
      <c r="WFY22" s="35">
        <v>0</v>
      </c>
      <c r="WFZ22" s="35">
        <v>0</v>
      </c>
      <c r="WGA22" s="35">
        <v>0</v>
      </c>
      <c r="WGB22" s="35">
        <v>0</v>
      </c>
      <c r="WGC22" s="35">
        <v>0</v>
      </c>
      <c r="WGD22" s="35">
        <v>0</v>
      </c>
      <c r="WGE22" s="35">
        <v>0</v>
      </c>
      <c r="WGF22" s="35">
        <v>0</v>
      </c>
      <c r="WGG22" s="35">
        <v>0</v>
      </c>
      <c r="WGH22" s="35">
        <v>0</v>
      </c>
      <c r="WGI22" s="35">
        <v>0</v>
      </c>
      <c r="WGJ22" s="35">
        <v>0</v>
      </c>
      <c r="WGK22" s="35">
        <v>0</v>
      </c>
      <c r="WGL22" s="35">
        <v>0</v>
      </c>
      <c r="WGM22" s="35">
        <v>0</v>
      </c>
      <c r="WGN22" s="35">
        <v>0</v>
      </c>
      <c r="WGO22" s="35">
        <v>0</v>
      </c>
      <c r="WGP22" s="35">
        <v>0</v>
      </c>
      <c r="WGQ22" s="35">
        <v>0</v>
      </c>
      <c r="WGR22" s="35">
        <v>0</v>
      </c>
      <c r="WGS22" s="35">
        <v>0</v>
      </c>
      <c r="WGT22" s="35">
        <v>0</v>
      </c>
      <c r="WGU22" s="35">
        <v>0</v>
      </c>
      <c r="WGV22" s="35">
        <v>0</v>
      </c>
      <c r="WGW22" s="35">
        <v>0</v>
      </c>
      <c r="WGX22" s="35">
        <v>0</v>
      </c>
      <c r="WGY22" s="35">
        <v>0</v>
      </c>
      <c r="WGZ22" s="35">
        <v>0</v>
      </c>
      <c r="WHA22" s="35">
        <v>0</v>
      </c>
      <c r="WHB22" s="35">
        <v>0</v>
      </c>
      <c r="WHC22" s="35">
        <v>0</v>
      </c>
      <c r="WHD22" s="35">
        <v>0</v>
      </c>
      <c r="WHE22" s="35">
        <v>0</v>
      </c>
      <c r="WHF22" s="35">
        <v>0</v>
      </c>
      <c r="WHG22" s="35">
        <v>0</v>
      </c>
      <c r="WHH22" s="35">
        <v>0</v>
      </c>
      <c r="WHI22" s="35">
        <v>0</v>
      </c>
      <c r="WHJ22" s="35">
        <v>0</v>
      </c>
      <c r="WHK22" s="35">
        <v>0</v>
      </c>
      <c r="WHL22" s="35">
        <v>0</v>
      </c>
      <c r="WHM22" s="35">
        <v>0</v>
      </c>
      <c r="WHN22" s="35">
        <v>0</v>
      </c>
      <c r="WHO22" s="35">
        <v>0</v>
      </c>
      <c r="WHP22" s="35">
        <v>0</v>
      </c>
      <c r="WHQ22" s="35">
        <v>0</v>
      </c>
      <c r="WHR22" s="35">
        <v>0</v>
      </c>
      <c r="WHS22" s="35">
        <v>0</v>
      </c>
      <c r="WHT22" s="35">
        <v>0</v>
      </c>
      <c r="WHU22" s="35">
        <v>0</v>
      </c>
      <c r="WHV22" s="35">
        <v>0</v>
      </c>
      <c r="WHW22" s="35">
        <v>0</v>
      </c>
      <c r="WHX22" s="35">
        <v>0</v>
      </c>
      <c r="WHY22" s="35">
        <v>0</v>
      </c>
      <c r="WHZ22" s="35">
        <v>0</v>
      </c>
      <c r="WIA22" s="35">
        <v>0</v>
      </c>
      <c r="WIB22" s="35">
        <v>0</v>
      </c>
      <c r="WIC22" s="35">
        <v>0</v>
      </c>
      <c r="WID22" s="35">
        <v>0</v>
      </c>
      <c r="WIE22" s="35">
        <v>0</v>
      </c>
      <c r="WIF22" s="35">
        <v>0</v>
      </c>
      <c r="WIG22" s="35">
        <v>0</v>
      </c>
      <c r="WIH22" s="35">
        <v>0</v>
      </c>
      <c r="WII22" s="35">
        <v>0</v>
      </c>
      <c r="WIJ22" s="35">
        <v>0</v>
      </c>
      <c r="WIK22" s="35">
        <v>0</v>
      </c>
      <c r="WIL22" s="35">
        <v>0</v>
      </c>
      <c r="WIM22" s="35">
        <v>0</v>
      </c>
      <c r="WIN22" s="35">
        <v>0</v>
      </c>
      <c r="WIO22" s="35">
        <v>0</v>
      </c>
      <c r="WIP22" s="35">
        <v>0</v>
      </c>
      <c r="WIQ22" s="35">
        <v>0</v>
      </c>
      <c r="WIR22" s="35">
        <v>0</v>
      </c>
      <c r="WIS22" s="35">
        <v>0</v>
      </c>
      <c r="WIT22" s="35">
        <v>0</v>
      </c>
      <c r="WIU22" s="35">
        <v>0</v>
      </c>
      <c r="WIV22" s="35">
        <v>0</v>
      </c>
      <c r="WIW22" s="35">
        <v>0</v>
      </c>
      <c r="WIX22" s="35">
        <v>0</v>
      </c>
      <c r="WIY22" s="35">
        <v>0</v>
      </c>
      <c r="WIZ22" s="35">
        <v>0</v>
      </c>
      <c r="WJA22" s="35">
        <v>0</v>
      </c>
      <c r="WJB22" s="35">
        <v>0</v>
      </c>
      <c r="WJC22" s="35">
        <v>0</v>
      </c>
      <c r="WJD22" s="35">
        <v>0</v>
      </c>
      <c r="WJE22" s="35">
        <v>0</v>
      </c>
      <c r="WJF22" s="35">
        <v>0</v>
      </c>
      <c r="WJG22" s="35">
        <v>0</v>
      </c>
      <c r="WJH22" s="35">
        <v>0</v>
      </c>
      <c r="WJI22" s="35">
        <v>0</v>
      </c>
      <c r="WJJ22" s="35">
        <v>0</v>
      </c>
      <c r="WJK22" s="35">
        <v>0</v>
      </c>
      <c r="WJL22" s="35">
        <v>0</v>
      </c>
      <c r="WJM22" s="35">
        <v>0</v>
      </c>
      <c r="WJN22" s="35">
        <v>0</v>
      </c>
      <c r="WJO22" s="35">
        <v>0</v>
      </c>
      <c r="WJP22" s="35">
        <v>0</v>
      </c>
      <c r="WJQ22" s="35">
        <v>0</v>
      </c>
      <c r="WJR22" s="35">
        <v>0</v>
      </c>
      <c r="WJS22" s="35">
        <v>0</v>
      </c>
      <c r="WJT22" s="35">
        <v>0</v>
      </c>
      <c r="WJU22" s="35">
        <v>0</v>
      </c>
      <c r="WJV22" s="35">
        <v>0</v>
      </c>
      <c r="WJW22" s="35">
        <v>0</v>
      </c>
      <c r="WJX22" s="35">
        <v>0</v>
      </c>
      <c r="WJY22" s="35">
        <v>0</v>
      </c>
      <c r="WJZ22" s="35">
        <v>0</v>
      </c>
      <c r="WKA22" s="35">
        <v>0</v>
      </c>
      <c r="WKB22" s="35">
        <v>0</v>
      </c>
      <c r="WKC22" s="35">
        <v>0</v>
      </c>
      <c r="WKD22" s="35">
        <v>0</v>
      </c>
      <c r="WKE22" s="35">
        <v>0</v>
      </c>
      <c r="WKF22" s="35">
        <v>0</v>
      </c>
      <c r="WKG22" s="35">
        <v>0</v>
      </c>
      <c r="WKH22" s="35">
        <v>0</v>
      </c>
      <c r="WKI22" s="35">
        <v>0</v>
      </c>
      <c r="WKJ22" s="35">
        <v>0</v>
      </c>
      <c r="WKK22" s="35">
        <v>0</v>
      </c>
      <c r="WKL22" s="35">
        <v>0</v>
      </c>
      <c r="WKM22" s="35">
        <v>0</v>
      </c>
      <c r="WKN22" s="35">
        <v>0</v>
      </c>
      <c r="WKO22" s="35">
        <v>0</v>
      </c>
      <c r="WKP22" s="35">
        <v>0</v>
      </c>
      <c r="WKQ22" s="35">
        <v>0</v>
      </c>
      <c r="WKR22" s="35">
        <v>0</v>
      </c>
      <c r="WKS22" s="35">
        <v>0</v>
      </c>
      <c r="WKT22" s="35">
        <v>0</v>
      </c>
      <c r="WKU22" s="35">
        <v>0</v>
      </c>
      <c r="WKV22" s="35">
        <v>0</v>
      </c>
      <c r="WKW22" s="35">
        <v>0</v>
      </c>
      <c r="WKX22" s="35">
        <v>0</v>
      </c>
      <c r="WKY22" s="35">
        <v>0</v>
      </c>
      <c r="WKZ22" s="35">
        <v>0</v>
      </c>
      <c r="WLA22" s="35">
        <v>0</v>
      </c>
      <c r="WLB22" s="35">
        <v>0</v>
      </c>
      <c r="WLC22" s="35">
        <v>0</v>
      </c>
      <c r="WLD22" s="35">
        <v>0</v>
      </c>
      <c r="WLE22" s="35">
        <v>0</v>
      </c>
      <c r="WLF22" s="35">
        <v>0</v>
      </c>
      <c r="WLG22" s="35">
        <v>0</v>
      </c>
      <c r="WLH22" s="35">
        <v>0</v>
      </c>
      <c r="WLI22" s="35">
        <v>0</v>
      </c>
      <c r="WLJ22" s="35">
        <v>0</v>
      </c>
      <c r="WLK22" s="35">
        <v>0</v>
      </c>
      <c r="WLL22" s="35">
        <v>0</v>
      </c>
      <c r="WLM22" s="35">
        <v>0</v>
      </c>
      <c r="WLN22" s="35">
        <v>0</v>
      </c>
      <c r="WLO22" s="35">
        <v>0</v>
      </c>
      <c r="WLP22" s="35">
        <v>0</v>
      </c>
      <c r="WLQ22" s="35">
        <v>0</v>
      </c>
      <c r="WLR22" s="35">
        <v>0</v>
      </c>
      <c r="WLS22" s="35">
        <v>0</v>
      </c>
      <c r="WLT22" s="35">
        <v>0</v>
      </c>
      <c r="WLU22" s="35">
        <v>0</v>
      </c>
      <c r="WLV22" s="35">
        <v>0</v>
      </c>
      <c r="WLW22" s="35">
        <v>0</v>
      </c>
      <c r="WLX22" s="35">
        <v>0</v>
      </c>
      <c r="WLY22" s="35">
        <v>0</v>
      </c>
      <c r="WLZ22" s="35">
        <v>0</v>
      </c>
      <c r="WMA22" s="35">
        <v>0</v>
      </c>
      <c r="WMB22" s="35">
        <v>0</v>
      </c>
      <c r="WMC22" s="35">
        <v>0</v>
      </c>
      <c r="WMD22" s="35">
        <v>0</v>
      </c>
      <c r="WME22" s="35">
        <v>0</v>
      </c>
      <c r="WMF22" s="35">
        <v>0</v>
      </c>
      <c r="WMG22" s="35">
        <v>0</v>
      </c>
      <c r="WMH22" s="35">
        <v>0</v>
      </c>
      <c r="WMI22" s="35">
        <v>0</v>
      </c>
      <c r="WMJ22" s="35">
        <v>0</v>
      </c>
      <c r="WMK22" s="35">
        <v>0</v>
      </c>
      <c r="WML22" s="35">
        <v>0</v>
      </c>
      <c r="WMM22" s="35">
        <v>0</v>
      </c>
      <c r="WMN22" s="35">
        <v>0</v>
      </c>
      <c r="WMO22" s="35">
        <v>0</v>
      </c>
      <c r="WMP22" s="35">
        <v>0</v>
      </c>
      <c r="WMQ22" s="35">
        <v>0</v>
      </c>
      <c r="WMR22" s="35">
        <v>0</v>
      </c>
      <c r="WMS22" s="35">
        <v>0</v>
      </c>
      <c r="WMT22" s="35">
        <v>0</v>
      </c>
      <c r="WMU22" s="35">
        <v>0</v>
      </c>
      <c r="WMV22" s="35">
        <v>0</v>
      </c>
      <c r="WMW22" s="35">
        <v>0</v>
      </c>
      <c r="WMX22" s="35">
        <v>0</v>
      </c>
      <c r="WMY22" s="35">
        <v>0</v>
      </c>
      <c r="WMZ22" s="35">
        <v>0</v>
      </c>
      <c r="WNA22" s="35">
        <v>0</v>
      </c>
      <c r="WNB22" s="35">
        <v>0</v>
      </c>
      <c r="WNC22" s="35">
        <v>0</v>
      </c>
      <c r="WND22" s="35">
        <v>0</v>
      </c>
      <c r="WNE22" s="35">
        <v>0</v>
      </c>
      <c r="WNF22" s="35">
        <v>0</v>
      </c>
      <c r="WNG22" s="35">
        <v>0</v>
      </c>
      <c r="WNH22" s="35">
        <v>0</v>
      </c>
      <c r="WNI22" s="35">
        <v>0</v>
      </c>
      <c r="WNJ22" s="35">
        <v>0</v>
      </c>
      <c r="WNK22" s="35">
        <v>0</v>
      </c>
      <c r="WNL22" s="35">
        <v>0</v>
      </c>
      <c r="WNM22" s="35">
        <v>0</v>
      </c>
      <c r="WNN22" s="35">
        <v>0</v>
      </c>
      <c r="WNO22" s="35">
        <v>0</v>
      </c>
      <c r="WNP22" s="35">
        <v>0</v>
      </c>
      <c r="WNQ22" s="35">
        <v>0</v>
      </c>
      <c r="WNR22" s="35">
        <v>0</v>
      </c>
      <c r="WNS22" s="35">
        <v>0</v>
      </c>
      <c r="WNT22" s="35">
        <v>0</v>
      </c>
      <c r="WNU22" s="35">
        <v>0</v>
      </c>
      <c r="WNV22" s="35">
        <v>0</v>
      </c>
      <c r="WNW22" s="35">
        <v>0</v>
      </c>
      <c r="WNX22" s="35">
        <v>0</v>
      </c>
      <c r="WNY22" s="35">
        <v>0</v>
      </c>
      <c r="WNZ22" s="35">
        <v>0</v>
      </c>
      <c r="WOA22" s="35">
        <v>0</v>
      </c>
      <c r="WOB22" s="35">
        <v>0</v>
      </c>
      <c r="WOC22" s="35">
        <v>0</v>
      </c>
      <c r="WOD22" s="35">
        <v>0</v>
      </c>
      <c r="WOE22" s="35">
        <v>0</v>
      </c>
      <c r="WOF22" s="35">
        <v>0</v>
      </c>
      <c r="WOG22" s="35">
        <v>0</v>
      </c>
      <c r="WOH22" s="35">
        <v>0</v>
      </c>
      <c r="WOI22" s="35">
        <v>0</v>
      </c>
      <c r="WOJ22" s="35">
        <v>0</v>
      </c>
      <c r="WOK22" s="35">
        <v>0</v>
      </c>
      <c r="WOL22" s="35">
        <v>0</v>
      </c>
      <c r="WOM22" s="35">
        <v>0</v>
      </c>
      <c r="WON22" s="35">
        <v>0</v>
      </c>
      <c r="WOO22" s="35">
        <v>0</v>
      </c>
      <c r="WOP22" s="35">
        <v>0</v>
      </c>
      <c r="WOQ22" s="35">
        <v>0</v>
      </c>
      <c r="WOR22" s="35">
        <v>0</v>
      </c>
      <c r="WOS22" s="35">
        <v>0</v>
      </c>
      <c r="WOT22" s="35">
        <v>0</v>
      </c>
      <c r="WOU22" s="35">
        <v>0</v>
      </c>
      <c r="WOV22" s="35">
        <v>0</v>
      </c>
      <c r="WOW22" s="35">
        <v>0</v>
      </c>
      <c r="WOX22" s="35">
        <v>0</v>
      </c>
      <c r="WOY22" s="35">
        <v>0</v>
      </c>
      <c r="WOZ22" s="35">
        <v>0</v>
      </c>
      <c r="WPA22" s="35">
        <v>0</v>
      </c>
      <c r="WPB22" s="35">
        <v>0</v>
      </c>
      <c r="WPC22" s="35">
        <v>0</v>
      </c>
      <c r="WPD22" s="35">
        <v>0</v>
      </c>
      <c r="WPE22" s="35">
        <v>0</v>
      </c>
      <c r="WPF22" s="35">
        <v>0</v>
      </c>
      <c r="WPG22" s="35">
        <v>0</v>
      </c>
      <c r="WPH22" s="35">
        <v>0</v>
      </c>
      <c r="WPI22" s="35">
        <v>0</v>
      </c>
      <c r="WPJ22" s="35">
        <v>0</v>
      </c>
      <c r="WPK22" s="35">
        <v>0</v>
      </c>
      <c r="WPL22" s="35">
        <v>0</v>
      </c>
      <c r="WPM22" s="35">
        <v>0</v>
      </c>
      <c r="WPN22" s="35">
        <v>0</v>
      </c>
      <c r="WPO22" s="35">
        <v>0</v>
      </c>
      <c r="WPP22" s="35">
        <v>0</v>
      </c>
      <c r="WPQ22" s="35">
        <v>0</v>
      </c>
      <c r="WPR22" s="35">
        <v>0</v>
      </c>
      <c r="WPS22" s="35">
        <v>0</v>
      </c>
      <c r="WPT22" s="35">
        <v>0</v>
      </c>
      <c r="WPU22" s="35">
        <v>0</v>
      </c>
      <c r="WPV22" s="35">
        <v>0</v>
      </c>
      <c r="WPW22" s="35">
        <v>0</v>
      </c>
      <c r="WPX22" s="35">
        <v>0</v>
      </c>
      <c r="WPY22" s="35">
        <v>0</v>
      </c>
      <c r="WPZ22" s="35">
        <v>0</v>
      </c>
      <c r="WQA22" s="35">
        <v>0</v>
      </c>
      <c r="WQB22" s="35">
        <v>0</v>
      </c>
      <c r="WQC22" s="35">
        <v>0</v>
      </c>
      <c r="WQD22" s="35">
        <v>0</v>
      </c>
      <c r="WQE22" s="35">
        <v>0</v>
      </c>
      <c r="WQF22" s="35">
        <v>0</v>
      </c>
      <c r="WQG22" s="35">
        <v>0</v>
      </c>
      <c r="WQH22" s="35">
        <v>0</v>
      </c>
      <c r="WQI22" s="35">
        <v>0</v>
      </c>
      <c r="WQJ22" s="35">
        <v>0</v>
      </c>
      <c r="WQK22" s="35">
        <v>0</v>
      </c>
      <c r="WQL22" s="35">
        <v>0</v>
      </c>
      <c r="WQM22" s="35">
        <v>0</v>
      </c>
      <c r="WQN22" s="35">
        <v>0</v>
      </c>
      <c r="WQO22" s="35">
        <v>0</v>
      </c>
      <c r="WQP22" s="35">
        <v>0</v>
      </c>
      <c r="WQQ22" s="35">
        <v>0</v>
      </c>
      <c r="WQR22" s="35">
        <v>0</v>
      </c>
      <c r="WQS22" s="35">
        <v>0</v>
      </c>
      <c r="WQT22" s="35">
        <v>0</v>
      </c>
      <c r="WQU22" s="35">
        <v>0</v>
      </c>
      <c r="WQV22" s="35">
        <v>0</v>
      </c>
      <c r="WQW22" s="35">
        <v>0</v>
      </c>
      <c r="WQX22" s="35">
        <v>0</v>
      </c>
      <c r="WQY22" s="35">
        <v>0</v>
      </c>
      <c r="WQZ22" s="35">
        <v>0</v>
      </c>
      <c r="WRA22" s="35">
        <v>0</v>
      </c>
      <c r="WRB22" s="35">
        <v>0</v>
      </c>
      <c r="WRC22" s="35">
        <v>0</v>
      </c>
      <c r="WRD22" s="35">
        <v>0</v>
      </c>
      <c r="WRE22" s="35">
        <v>0</v>
      </c>
      <c r="WRF22" s="35">
        <v>0</v>
      </c>
      <c r="WRG22" s="35">
        <v>0</v>
      </c>
      <c r="WRH22" s="35">
        <v>0</v>
      </c>
      <c r="WRI22" s="35">
        <v>0</v>
      </c>
      <c r="WRJ22" s="35">
        <v>0</v>
      </c>
      <c r="WRK22" s="35">
        <v>0</v>
      </c>
      <c r="WRL22" s="35">
        <v>0</v>
      </c>
      <c r="WRM22" s="35">
        <v>0</v>
      </c>
      <c r="WRN22" s="35">
        <v>0</v>
      </c>
      <c r="WRO22" s="35">
        <v>0</v>
      </c>
      <c r="WRP22" s="35">
        <v>0</v>
      </c>
      <c r="WRQ22" s="35">
        <v>0</v>
      </c>
      <c r="WRR22" s="35">
        <v>0</v>
      </c>
      <c r="WRS22" s="35">
        <v>0</v>
      </c>
      <c r="WRT22" s="35">
        <v>0</v>
      </c>
      <c r="WRU22" s="35">
        <v>0</v>
      </c>
      <c r="WRV22" s="35">
        <v>0</v>
      </c>
      <c r="WRW22" s="35">
        <v>0</v>
      </c>
      <c r="WRX22" s="35">
        <v>0</v>
      </c>
      <c r="WRY22" s="35">
        <v>0</v>
      </c>
      <c r="WRZ22" s="35">
        <v>0</v>
      </c>
      <c r="WSA22" s="35">
        <v>0</v>
      </c>
      <c r="WSB22" s="35">
        <v>0</v>
      </c>
      <c r="WSC22" s="35">
        <v>0</v>
      </c>
      <c r="WSD22" s="35">
        <v>0</v>
      </c>
      <c r="WSE22" s="35">
        <v>0</v>
      </c>
      <c r="WSF22" s="35">
        <v>0</v>
      </c>
      <c r="WSG22" s="35">
        <v>0</v>
      </c>
      <c r="WSH22" s="35">
        <v>0</v>
      </c>
      <c r="WSI22" s="35">
        <v>0</v>
      </c>
      <c r="WSJ22" s="35">
        <v>0</v>
      </c>
      <c r="WSK22" s="35">
        <v>0</v>
      </c>
      <c r="WSL22" s="35">
        <v>0</v>
      </c>
      <c r="WSM22" s="35">
        <v>0</v>
      </c>
      <c r="WSN22" s="35">
        <v>0</v>
      </c>
      <c r="WSO22" s="35">
        <v>0</v>
      </c>
      <c r="WSP22" s="35">
        <v>0</v>
      </c>
      <c r="WSQ22" s="35">
        <v>0</v>
      </c>
      <c r="WSR22" s="35">
        <v>0</v>
      </c>
      <c r="WSS22" s="35">
        <v>0</v>
      </c>
      <c r="WST22" s="35">
        <v>0</v>
      </c>
      <c r="WSU22" s="35">
        <v>0</v>
      </c>
      <c r="WSV22" s="35">
        <v>0</v>
      </c>
      <c r="WSW22" s="35">
        <v>0</v>
      </c>
      <c r="WSX22" s="35">
        <v>0</v>
      </c>
      <c r="WSY22" s="35">
        <v>0</v>
      </c>
      <c r="WSZ22" s="35">
        <v>0</v>
      </c>
      <c r="WTA22" s="35">
        <v>0</v>
      </c>
      <c r="WTB22" s="35">
        <v>0</v>
      </c>
      <c r="WTC22" s="35">
        <v>0</v>
      </c>
      <c r="WTD22" s="35">
        <v>0</v>
      </c>
      <c r="WTE22" s="35">
        <v>0</v>
      </c>
      <c r="WTF22" s="35">
        <v>0</v>
      </c>
      <c r="WTG22" s="35">
        <v>0</v>
      </c>
      <c r="WTH22" s="35">
        <v>0</v>
      </c>
      <c r="WTI22" s="35">
        <v>0</v>
      </c>
      <c r="WTJ22" s="35">
        <v>0</v>
      </c>
      <c r="WTK22" s="35">
        <v>0</v>
      </c>
      <c r="WTL22" s="35">
        <v>0</v>
      </c>
      <c r="WTM22" s="35">
        <v>0</v>
      </c>
      <c r="WTN22" s="35">
        <v>0</v>
      </c>
      <c r="WTO22" s="35">
        <v>0</v>
      </c>
      <c r="WTP22" s="35">
        <v>0</v>
      </c>
      <c r="WTQ22" s="35">
        <v>0</v>
      </c>
      <c r="WTR22" s="35">
        <v>0</v>
      </c>
      <c r="WTS22" s="35">
        <v>0</v>
      </c>
      <c r="WTT22" s="35">
        <v>0</v>
      </c>
      <c r="WTU22" s="35">
        <v>0</v>
      </c>
      <c r="WTV22" s="35">
        <v>0</v>
      </c>
      <c r="WTW22" s="35">
        <v>0</v>
      </c>
      <c r="WTX22" s="35">
        <v>0</v>
      </c>
      <c r="WTY22" s="35">
        <v>0</v>
      </c>
      <c r="WTZ22" s="35">
        <v>0</v>
      </c>
      <c r="WUA22" s="35">
        <v>0</v>
      </c>
      <c r="WUB22" s="35">
        <v>0</v>
      </c>
      <c r="WUC22" s="35">
        <v>0</v>
      </c>
      <c r="WUD22" s="35">
        <v>0</v>
      </c>
      <c r="WUE22" s="35">
        <v>0</v>
      </c>
      <c r="WUF22" s="35">
        <v>0</v>
      </c>
      <c r="WUG22" s="35">
        <v>0</v>
      </c>
      <c r="WUH22" s="35">
        <v>0</v>
      </c>
      <c r="WUI22" s="35">
        <v>0</v>
      </c>
      <c r="WUJ22" s="35">
        <v>0</v>
      </c>
      <c r="WUK22" s="35">
        <v>0</v>
      </c>
      <c r="WUL22" s="35">
        <v>0</v>
      </c>
      <c r="WUM22" s="35">
        <v>0</v>
      </c>
      <c r="WUN22" s="35">
        <v>0</v>
      </c>
      <c r="WUO22" s="35">
        <v>0</v>
      </c>
      <c r="WUP22" s="35">
        <v>0</v>
      </c>
      <c r="WUQ22" s="35">
        <v>0</v>
      </c>
      <c r="WUR22" s="35">
        <v>0</v>
      </c>
      <c r="WUS22" s="35">
        <v>0</v>
      </c>
      <c r="WUT22" s="35">
        <v>0</v>
      </c>
      <c r="WUU22" s="35">
        <v>0</v>
      </c>
      <c r="WUV22" s="35">
        <v>0</v>
      </c>
      <c r="WUW22" s="35">
        <v>0</v>
      </c>
      <c r="WUX22" s="35">
        <v>0</v>
      </c>
      <c r="WUY22" s="35">
        <v>0</v>
      </c>
      <c r="WUZ22" s="35">
        <v>0</v>
      </c>
      <c r="WVA22" s="35">
        <v>0</v>
      </c>
      <c r="WVB22" s="35">
        <v>0</v>
      </c>
      <c r="WVC22" s="35">
        <v>0</v>
      </c>
      <c r="WVD22" s="35">
        <v>0</v>
      </c>
      <c r="WVE22" s="35">
        <v>0</v>
      </c>
      <c r="WVF22" s="35">
        <v>0</v>
      </c>
      <c r="WVG22" s="35">
        <v>0</v>
      </c>
      <c r="WVH22" s="35">
        <v>0</v>
      </c>
      <c r="WVI22" s="35">
        <v>0</v>
      </c>
      <c r="WVJ22" s="35">
        <v>0</v>
      </c>
      <c r="WVK22" s="35">
        <v>0</v>
      </c>
      <c r="WVL22" s="35">
        <v>0</v>
      </c>
      <c r="WVM22" s="35">
        <v>0</v>
      </c>
      <c r="WVN22" s="35">
        <v>0</v>
      </c>
      <c r="WVO22" s="35">
        <v>0</v>
      </c>
      <c r="WVP22" s="35">
        <v>0</v>
      </c>
      <c r="WVQ22" s="35">
        <v>0</v>
      </c>
      <c r="WVR22" s="35">
        <v>0</v>
      </c>
      <c r="WVS22" s="35">
        <v>0</v>
      </c>
      <c r="WVT22" s="35">
        <v>0</v>
      </c>
      <c r="WVU22" s="35">
        <v>0</v>
      </c>
      <c r="WVV22" s="35">
        <v>0</v>
      </c>
      <c r="WVW22" s="35">
        <v>0</v>
      </c>
      <c r="WVX22" s="35">
        <v>0</v>
      </c>
      <c r="WVY22" s="35">
        <v>0</v>
      </c>
      <c r="WVZ22" s="35">
        <v>0</v>
      </c>
      <c r="WWA22" s="35">
        <v>0</v>
      </c>
      <c r="WWB22" s="35">
        <v>0</v>
      </c>
      <c r="WWC22" s="35">
        <v>0</v>
      </c>
      <c r="WWD22" s="35">
        <v>0</v>
      </c>
      <c r="WWE22" s="35">
        <v>0</v>
      </c>
      <c r="WWF22" s="35">
        <v>0</v>
      </c>
      <c r="WWG22" s="35">
        <v>0</v>
      </c>
      <c r="WWH22" s="35">
        <v>0</v>
      </c>
      <c r="WWI22" s="35">
        <v>0</v>
      </c>
      <c r="WWJ22" s="35">
        <v>0</v>
      </c>
      <c r="WWK22" s="35">
        <v>0</v>
      </c>
      <c r="WWL22" s="35">
        <v>0</v>
      </c>
      <c r="WWM22" s="35">
        <v>0</v>
      </c>
      <c r="WWN22" s="35">
        <v>0</v>
      </c>
      <c r="WWO22" s="35">
        <v>0</v>
      </c>
      <c r="WWP22" s="35">
        <v>0</v>
      </c>
      <c r="WWQ22" s="35">
        <v>0</v>
      </c>
      <c r="WWR22" s="35">
        <v>0</v>
      </c>
      <c r="WWS22" s="35">
        <v>0</v>
      </c>
      <c r="WWT22" s="35">
        <v>0</v>
      </c>
      <c r="WWU22" s="35">
        <v>0</v>
      </c>
      <c r="WWV22" s="35">
        <v>0</v>
      </c>
      <c r="WWW22" s="35">
        <v>0</v>
      </c>
      <c r="WWX22" s="35">
        <v>0</v>
      </c>
      <c r="WWY22" s="35">
        <v>0</v>
      </c>
      <c r="WWZ22" s="35">
        <v>0</v>
      </c>
      <c r="WXA22" s="35">
        <v>0</v>
      </c>
      <c r="WXB22" s="35">
        <v>0</v>
      </c>
      <c r="WXC22" s="35">
        <v>0</v>
      </c>
      <c r="WXD22" s="35">
        <v>0</v>
      </c>
      <c r="WXE22" s="35">
        <v>0</v>
      </c>
      <c r="WXF22" s="35">
        <v>0</v>
      </c>
      <c r="WXG22" s="35">
        <v>0</v>
      </c>
      <c r="WXH22" s="35">
        <v>0</v>
      </c>
      <c r="WXI22" s="35">
        <v>0</v>
      </c>
      <c r="WXJ22" s="35">
        <v>0</v>
      </c>
      <c r="WXK22" s="35">
        <v>0</v>
      </c>
      <c r="WXL22" s="35">
        <v>0</v>
      </c>
      <c r="WXM22" s="35">
        <v>0</v>
      </c>
      <c r="WXN22" s="35">
        <v>0</v>
      </c>
      <c r="WXO22" s="35">
        <v>0</v>
      </c>
      <c r="WXP22" s="35">
        <v>0</v>
      </c>
      <c r="WXQ22" s="35">
        <v>0</v>
      </c>
      <c r="WXR22" s="35">
        <v>0</v>
      </c>
      <c r="WXS22" s="35">
        <v>0</v>
      </c>
      <c r="WXT22" s="35">
        <v>0</v>
      </c>
      <c r="WXU22" s="35">
        <v>0</v>
      </c>
      <c r="WXV22" s="35">
        <v>0</v>
      </c>
      <c r="WXW22" s="35">
        <v>0</v>
      </c>
      <c r="WXX22" s="35">
        <v>0</v>
      </c>
      <c r="WXY22" s="35">
        <v>0</v>
      </c>
      <c r="WXZ22" s="35">
        <v>0</v>
      </c>
      <c r="WYA22" s="35">
        <v>0</v>
      </c>
      <c r="WYB22" s="35">
        <v>0</v>
      </c>
      <c r="WYC22" s="35">
        <v>0</v>
      </c>
      <c r="WYD22" s="35">
        <v>0</v>
      </c>
      <c r="WYE22" s="35">
        <v>0</v>
      </c>
      <c r="WYF22" s="35">
        <v>0</v>
      </c>
      <c r="WYG22" s="35">
        <v>0</v>
      </c>
      <c r="WYH22" s="35">
        <v>0</v>
      </c>
      <c r="WYI22" s="35">
        <v>0</v>
      </c>
      <c r="WYJ22" s="35">
        <v>0</v>
      </c>
      <c r="WYK22" s="35">
        <v>0</v>
      </c>
      <c r="WYL22" s="35">
        <v>0</v>
      </c>
      <c r="WYM22" s="35">
        <v>0</v>
      </c>
      <c r="WYN22" s="35">
        <v>0</v>
      </c>
      <c r="WYO22" s="35">
        <v>0</v>
      </c>
      <c r="WYP22" s="35">
        <v>0</v>
      </c>
      <c r="WYQ22" s="35">
        <v>0</v>
      </c>
      <c r="WYR22" s="35">
        <v>0</v>
      </c>
      <c r="WYS22" s="35">
        <v>0</v>
      </c>
      <c r="WYT22" s="35">
        <v>0</v>
      </c>
      <c r="WYU22" s="35">
        <v>0</v>
      </c>
      <c r="WYV22" s="35">
        <v>0</v>
      </c>
      <c r="WYW22" s="35">
        <v>0</v>
      </c>
      <c r="WYX22" s="35">
        <v>0</v>
      </c>
      <c r="WYY22" s="35">
        <v>0</v>
      </c>
      <c r="WYZ22" s="35">
        <v>0</v>
      </c>
      <c r="WZA22" s="35">
        <v>0</v>
      </c>
      <c r="WZB22" s="35">
        <v>0</v>
      </c>
      <c r="WZC22" s="35">
        <v>0</v>
      </c>
      <c r="WZD22" s="35">
        <v>0</v>
      </c>
      <c r="WZE22" s="35">
        <v>0</v>
      </c>
      <c r="WZF22" s="35">
        <v>0</v>
      </c>
      <c r="WZG22" s="35">
        <v>0</v>
      </c>
      <c r="WZH22" s="35">
        <v>0</v>
      </c>
      <c r="WZI22" s="35">
        <v>0</v>
      </c>
      <c r="WZJ22" s="35">
        <v>0</v>
      </c>
      <c r="WZK22" s="35">
        <v>0</v>
      </c>
      <c r="WZL22" s="35">
        <v>0</v>
      </c>
      <c r="WZM22" s="35">
        <v>0</v>
      </c>
      <c r="WZN22" s="35">
        <v>0</v>
      </c>
      <c r="WZO22" s="35">
        <v>0</v>
      </c>
      <c r="WZP22" s="35">
        <v>0</v>
      </c>
      <c r="WZQ22" s="35">
        <v>0</v>
      </c>
      <c r="WZR22" s="35">
        <v>0</v>
      </c>
      <c r="WZS22" s="35">
        <v>0</v>
      </c>
      <c r="WZT22" s="35">
        <v>0</v>
      </c>
      <c r="WZU22" s="35">
        <v>0</v>
      </c>
      <c r="WZV22" s="35">
        <v>0</v>
      </c>
      <c r="WZW22" s="35">
        <v>0</v>
      </c>
      <c r="WZX22" s="35">
        <v>0</v>
      </c>
      <c r="WZY22" s="35">
        <v>0</v>
      </c>
      <c r="WZZ22" s="35">
        <v>0</v>
      </c>
      <c r="XAA22" s="35">
        <v>0</v>
      </c>
      <c r="XAB22" s="35">
        <v>0</v>
      </c>
      <c r="XAC22" s="35">
        <v>0</v>
      </c>
      <c r="XAD22" s="35">
        <v>0</v>
      </c>
      <c r="XAE22" s="35">
        <v>0</v>
      </c>
      <c r="XAF22" s="35">
        <v>0</v>
      </c>
      <c r="XAG22" s="35">
        <v>0</v>
      </c>
      <c r="XAH22" s="35">
        <v>0</v>
      </c>
      <c r="XAI22" s="35">
        <v>0</v>
      </c>
      <c r="XAJ22" s="35">
        <v>0</v>
      </c>
      <c r="XAK22" s="35">
        <v>0</v>
      </c>
      <c r="XAL22" s="35">
        <v>0</v>
      </c>
      <c r="XAM22" s="35">
        <v>0</v>
      </c>
      <c r="XAN22" s="35">
        <v>0</v>
      </c>
      <c r="XAO22" s="35">
        <v>0</v>
      </c>
      <c r="XAP22" s="35">
        <v>0</v>
      </c>
      <c r="XAQ22" s="35">
        <v>0</v>
      </c>
      <c r="XAR22" s="35">
        <v>0</v>
      </c>
      <c r="XAS22" s="35">
        <v>0</v>
      </c>
      <c r="XAT22" s="35">
        <v>0</v>
      </c>
      <c r="XAU22" s="35">
        <v>0</v>
      </c>
      <c r="XAV22" s="35">
        <v>0</v>
      </c>
      <c r="XAW22" s="35">
        <v>0</v>
      </c>
      <c r="XAX22" s="35">
        <v>0</v>
      </c>
      <c r="XAY22" s="35">
        <v>0</v>
      </c>
      <c r="XAZ22" s="35">
        <v>0</v>
      </c>
      <c r="XBA22" s="35">
        <v>0</v>
      </c>
      <c r="XBB22" s="35">
        <v>0</v>
      </c>
      <c r="XBC22" s="35">
        <v>0</v>
      </c>
      <c r="XBD22" s="35">
        <v>0</v>
      </c>
      <c r="XBE22" s="35">
        <v>0</v>
      </c>
      <c r="XBF22" s="35">
        <v>0</v>
      </c>
      <c r="XBG22" s="35">
        <v>0</v>
      </c>
      <c r="XBH22" s="35">
        <v>0</v>
      </c>
      <c r="XBI22" s="35">
        <v>0</v>
      </c>
      <c r="XBJ22" s="35">
        <v>0</v>
      </c>
      <c r="XBK22" s="35">
        <v>0</v>
      </c>
      <c r="XBL22" s="35">
        <v>0</v>
      </c>
      <c r="XBM22" s="35">
        <v>0</v>
      </c>
      <c r="XBN22" s="35">
        <v>0</v>
      </c>
      <c r="XBO22" s="35">
        <v>0</v>
      </c>
      <c r="XBP22" s="35">
        <v>0</v>
      </c>
      <c r="XBQ22" s="35">
        <v>0</v>
      </c>
      <c r="XBR22" s="35">
        <v>0</v>
      </c>
      <c r="XBS22" s="35">
        <v>0</v>
      </c>
      <c r="XBT22" s="35">
        <v>0</v>
      </c>
      <c r="XBU22" s="35">
        <v>0</v>
      </c>
      <c r="XBV22" s="35">
        <v>0</v>
      </c>
      <c r="XBW22" s="35">
        <v>0</v>
      </c>
      <c r="XBX22" s="35">
        <v>0</v>
      </c>
      <c r="XBY22" s="35">
        <v>0</v>
      </c>
      <c r="XBZ22" s="35">
        <v>0</v>
      </c>
      <c r="XCA22" s="35">
        <v>0</v>
      </c>
      <c r="XCB22" s="35">
        <v>0</v>
      </c>
      <c r="XCC22" s="35">
        <v>0</v>
      </c>
      <c r="XCD22" s="35">
        <v>0</v>
      </c>
      <c r="XCE22" s="35">
        <v>0</v>
      </c>
      <c r="XCF22" s="35">
        <v>0</v>
      </c>
      <c r="XCG22" s="35">
        <v>0</v>
      </c>
      <c r="XCH22" s="35">
        <v>0</v>
      </c>
      <c r="XCI22" s="35">
        <v>0</v>
      </c>
      <c r="XCJ22" s="35">
        <v>0</v>
      </c>
      <c r="XCK22" s="35">
        <v>0</v>
      </c>
      <c r="XCL22" s="35">
        <v>0</v>
      </c>
      <c r="XCM22" s="35">
        <v>0</v>
      </c>
      <c r="XCN22" s="35">
        <v>0</v>
      </c>
      <c r="XCO22" s="35">
        <v>0</v>
      </c>
      <c r="XCP22" s="35">
        <v>0</v>
      </c>
      <c r="XCQ22" s="35">
        <v>0</v>
      </c>
      <c r="XCR22" s="35">
        <v>0</v>
      </c>
      <c r="XCS22" s="35">
        <v>0</v>
      </c>
      <c r="XCT22" s="35">
        <v>0</v>
      </c>
      <c r="XCU22" s="35">
        <v>0</v>
      </c>
      <c r="XCV22" s="35">
        <v>0</v>
      </c>
      <c r="XCW22" s="35">
        <v>0</v>
      </c>
      <c r="XCX22" s="35">
        <v>0</v>
      </c>
      <c r="XCY22" s="35">
        <v>0</v>
      </c>
      <c r="XCZ22" s="35">
        <v>0</v>
      </c>
      <c r="XDA22" s="35">
        <v>0</v>
      </c>
      <c r="XDB22" s="35">
        <v>0</v>
      </c>
      <c r="XDC22" s="35">
        <v>0</v>
      </c>
      <c r="XDD22" s="35">
        <v>0</v>
      </c>
      <c r="XDE22" s="35">
        <v>0</v>
      </c>
      <c r="XDF22" s="35">
        <v>0</v>
      </c>
      <c r="XDG22" s="35">
        <v>0</v>
      </c>
      <c r="XDH22" s="35">
        <v>0</v>
      </c>
      <c r="XDI22" s="35">
        <v>0</v>
      </c>
      <c r="XDJ22" s="35">
        <v>0</v>
      </c>
      <c r="XDK22" s="35">
        <v>0</v>
      </c>
      <c r="XDL22" s="35">
        <v>0</v>
      </c>
      <c r="XDM22" s="35">
        <v>0</v>
      </c>
      <c r="XDN22" s="35">
        <v>0</v>
      </c>
      <c r="XDO22" s="35">
        <v>0</v>
      </c>
      <c r="XDP22" s="35">
        <v>0</v>
      </c>
      <c r="XDQ22" s="35">
        <v>0</v>
      </c>
      <c r="XDR22" s="35">
        <v>0</v>
      </c>
      <c r="XDS22" s="35">
        <v>0</v>
      </c>
      <c r="XDT22" s="35">
        <v>0</v>
      </c>
      <c r="XDU22" s="35">
        <v>0</v>
      </c>
      <c r="XDV22" s="35">
        <v>0</v>
      </c>
      <c r="XDW22" s="35">
        <v>0</v>
      </c>
      <c r="XDX22" s="35">
        <v>0</v>
      </c>
      <c r="XDY22" s="35">
        <v>0</v>
      </c>
      <c r="XDZ22" s="35">
        <v>0</v>
      </c>
      <c r="XEA22" s="35">
        <v>0</v>
      </c>
      <c r="XEB22" s="35">
        <v>0</v>
      </c>
      <c r="XEC22" s="35">
        <v>0</v>
      </c>
      <c r="XED22" s="35">
        <v>0</v>
      </c>
      <c r="XEE22" s="35">
        <v>0</v>
      </c>
      <c r="XEF22" s="35">
        <v>0</v>
      </c>
      <c r="XEG22" s="35">
        <v>0</v>
      </c>
      <c r="XEH22" s="35">
        <v>0</v>
      </c>
      <c r="XEI22" s="35">
        <v>0</v>
      </c>
      <c r="XEJ22" s="35">
        <v>0</v>
      </c>
      <c r="XEK22" s="35">
        <v>0</v>
      </c>
      <c r="XEL22" s="35">
        <v>0</v>
      </c>
      <c r="XEM22" s="35">
        <v>0</v>
      </c>
      <c r="XEN22" s="35">
        <v>0</v>
      </c>
      <c r="XEO22" s="35">
        <v>0</v>
      </c>
      <c r="XEP22" s="35">
        <v>0</v>
      </c>
    </row>
    <row r="23" spans="1:46 1227:16370" s="24" customFormat="1">
      <c r="A23" s="25" t="s">
        <v>46</v>
      </c>
      <c r="B23" s="56">
        <v>10</v>
      </c>
      <c r="C23" s="302">
        <v>27483</v>
      </c>
      <c r="D23" s="302">
        <v>11417</v>
      </c>
      <c r="E23" s="302">
        <v>12987</v>
      </c>
      <c r="F23" s="302">
        <v>207682</v>
      </c>
      <c r="G23" s="302">
        <v>17022</v>
      </c>
      <c r="H23" s="302">
        <v>751749.56</v>
      </c>
      <c r="I23" s="302">
        <v>149809</v>
      </c>
      <c r="J23" s="302">
        <v>21181</v>
      </c>
      <c r="K23" s="302">
        <v>79402</v>
      </c>
      <c r="L23" s="302">
        <v>24640</v>
      </c>
      <c r="M23" s="302">
        <v>27783</v>
      </c>
      <c r="N23" s="302">
        <v>19500</v>
      </c>
      <c r="O23" s="302">
        <v>7983</v>
      </c>
      <c r="P23" s="302">
        <v>22088</v>
      </c>
      <c r="Q23" s="302">
        <v>36674</v>
      </c>
      <c r="R23" s="302">
        <v>73099</v>
      </c>
      <c r="S23" s="303">
        <v>190835</v>
      </c>
      <c r="T23" s="302">
        <v>111294</v>
      </c>
      <c r="U23" s="302">
        <v>17413</v>
      </c>
      <c r="V23" s="302">
        <v>32646</v>
      </c>
      <c r="W23" s="302">
        <v>33250</v>
      </c>
      <c r="X23" s="303">
        <v>114693</v>
      </c>
      <c r="Y23" s="302">
        <v>54787</v>
      </c>
      <c r="Z23" s="302">
        <v>216500</v>
      </c>
      <c r="AA23" s="302">
        <v>24275</v>
      </c>
      <c r="AB23" s="302">
        <v>31847</v>
      </c>
      <c r="AC23" s="19"/>
      <c r="AD23" s="19"/>
      <c r="AE23" s="19"/>
      <c r="AF23" s="19"/>
      <c r="AG23" s="23"/>
      <c r="AH23" s="23"/>
      <c r="AI23" s="23"/>
      <c r="AJ23" s="23"/>
      <c r="AK23" s="23"/>
      <c r="AL23" s="23"/>
      <c r="AM23" s="23"/>
      <c r="AN23" s="23"/>
      <c r="AO23" s="23"/>
      <c r="AP23" s="23"/>
      <c r="AQ23" s="23"/>
      <c r="AR23" s="23"/>
      <c r="AS23" s="23"/>
      <c r="AT23" s="23"/>
      <c r="AUE23" s="24">
        <v>0</v>
      </c>
      <c r="AUF23" s="24">
        <v>0</v>
      </c>
      <c r="AUG23" s="24">
        <v>0</v>
      </c>
      <c r="AUH23" s="24">
        <v>0</v>
      </c>
      <c r="AUI23" s="24">
        <v>0</v>
      </c>
      <c r="AUJ23" s="24">
        <v>0</v>
      </c>
      <c r="AUK23" s="24">
        <v>0</v>
      </c>
      <c r="AUL23" s="24">
        <v>0</v>
      </c>
      <c r="AUM23" s="24">
        <v>0</v>
      </c>
      <c r="AUN23" s="24">
        <v>0</v>
      </c>
      <c r="AUO23" s="24">
        <v>0</v>
      </c>
      <c r="AUP23" s="24">
        <v>0</v>
      </c>
      <c r="AUQ23" s="24">
        <v>0</v>
      </c>
      <c r="AUR23" s="24">
        <v>0</v>
      </c>
      <c r="AUS23" s="24">
        <v>0</v>
      </c>
      <c r="AUT23" s="24">
        <v>0</v>
      </c>
      <c r="AUU23" s="24">
        <v>0</v>
      </c>
      <c r="AUV23" s="24">
        <v>0</v>
      </c>
      <c r="AUW23" s="24">
        <v>0</v>
      </c>
      <c r="AUX23" s="24">
        <v>0</v>
      </c>
      <c r="AUY23" s="24">
        <v>0</v>
      </c>
      <c r="AUZ23" s="24">
        <v>0</v>
      </c>
      <c r="AVA23" s="24">
        <v>0</v>
      </c>
      <c r="AVB23" s="24">
        <v>0</v>
      </c>
      <c r="AVC23" s="24">
        <v>0</v>
      </c>
      <c r="AVD23" s="24">
        <v>0</v>
      </c>
      <c r="AVE23" s="24">
        <v>0</v>
      </c>
      <c r="AVF23" s="24">
        <v>0</v>
      </c>
      <c r="AVG23" s="24">
        <v>0</v>
      </c>
      <c r="AVH23" s="24">
        <v>0</v>
      </c>
      <c r="AVI23" s="24">
        <v>0</v>
      </c>
      <c r="AVJ23" s="24">
        <v>0</v>
      </c>
      <c r="AVK23" s="24">
        <v>0</v>
      </c>
      <c r="AVL23" s="24">
        <v>0</v>
      </c>
      <c r="AVM23" s="24">
        <v>0</v>
      </c>
      <c r="AVN23" s="24">
        <v>0</v>
      </c>
      <c r="AVO23" s="24">
        <v>0</v>
      </c>
      <c r="AVP23" s="24">
        <v>0</v>
      </c>
      <c r="AVQ23" s="24">
        <v>0</v>
      </c>
      <c r="AVR23" s="24">
        <v>0</v>
      </c>
      <c r="AVS23" s="24">
        <v>0</v>
      </c>
      <c r="AVT23" s="24">
        <v>0</v>
      </c>
      <c r="AVU23" s="24">
        <v>0</v>
      </c>
      <c r="AVV23" s="24">
        <v>0</v>
      </c>
      <c r="AVW23" s="24">
        <v>0</v>
      </c>
      <c r="AVX23" s="24">
        <v>0</v>
      </c>
      <c r="AVY23" s="24">
        <v>0</v>
      </c>
      <c r="AVZ23" s="24">
        <v>0</v>
      </c>
      <c r="AWA23" s="24">
        <v>0</v>
      </c>
      <c r="AWB23" s="24">
        <v>0</v>
      </c>
      <c r="AWC23" s="24">
        <v>0</v>
      </c>
      <c r="AWD23" s="24">
        <v>0</v>
      </c>
      <c r="AWE23" s="24">
        <v>0</v>
      </c>
      <c r="AWF23" s="24">
        <v>0</v>
      </c>
      <c r="AWG23" s="24">
        <v>0</v>
      </c>
      <c r="AWH23" s="24">
        <v>0</v>
      </c>
      <c r="AWI23" s="24">
        <v>0</v>
      </c>
      <c r="AWJ23" s="24">
        <v>0</v>
      </c>
      <c r="AWK23" s="24">
        <v>0</v>
      </c>
      <c r="AWL23" s="24">
        <v>0</v>
      </c>
      <c r="AWM23" s="24">
        <v>0</v>
      </c>
      <c r="AWN23" s="24">
        <v>0</v>
      </c>
      <c r="AWO23" s="24">
        <v>0</v>
      </c>
      <c r="AWP23" s="24">
        <v>0</v>
      </c>
      <c r="AWQ23" s="24">
        <v>0</v>
      </c>
      <c r="AWR23" s="24">
        <v>0</v>
      </c>
      <c r="AWS23" s="24">
        <v>0</v>
      </c>
      <c r="AWT23" s="24">
        <v>0</v>
      </c>
      <c r="AWU23" s="24">
        <v>0</v>
      </c>
      <c r="AWV23" s="24">
        <v>0</v>
      </c>
      <c r="AWW23" s="24">
        <v>0</v>
      </c>
      <c r="AWX23" s="24">
        <v>0</v>
      </c>
      <c r="AWY23" s="24">
        <v>0</v>
      </c>
      <c r="AWZ23" s="24">
        <v>0</v>
      </c>
      <c r="AXA23" s="24">
        <v>0</v>
      </c>
      <c r="AXB23" s="24">
        <v>0</v>
      </c>
      <c r="AXC23" s="24">
        <v>0</v>
      </c>
      <c r="AXD23" s="24">
        <v>0</v>
      </c>
      <c r="AXE23" s="24">
        <v>0</v>
      </c>
      <c r="AXF23" s="24">
        <v>0</v>
      </c>
      <c r="AXG23" s="24">
        <v>0</v>
      </c>
      <c r="AXH23" s="24">
        <v>0</v>
      </c>
      <c r="AXI23" s="24">
        <v>0</v>
      </c>
      <c r="AXJ23" s="24">
        <v>0</v>
      </c>
      <c r="AXK23" s="24">
        <v>0</v>
      </c>
      <c r="AXL23" s="24">
        <v>0</v>
      </c>
      <c r="AXM23" s="24">
        <v>0</v>
      </c>
      <c r="AXN23" s="24">
        <v>0</v>
      </c>
      <c r="AXO23" s="24">
        <v>0</v>
      </c>
      <c r="AXP23" s="24">
        <v>0</v>
      </c>
      <c r="AXQ23" s="24">
        <v>0</v>
      </c>
      <c r="AXR23" s="24">
        <v>0</v>
      </c>
      <c r="AXS23" s="24">
        <v>0</v>
      </c>
      <c r="AXT23" s="24">
        <v>0</v>
      </c>
      <c r="AXU23" s="24">
        <v>0</v>
      </c>
      <c r="AXV23" s="24">
        <v>0</v>
      </c>
      <c r="AXW23" s="24">
        <v>0</v>
      </c>
      <c r="AXX23" s="24">
        <v>0</v>
      </c>
      <c r="AXY23" s="24">
        <v>0</v>
      </c>
      <c r="AXZ23" s="24">
        <v>0</v>
      </c>
      <c r="AYA23" s="24">
        <v>0</v>
      </c>
      <c r="AYB23" s="24">
        <v>0</v>
      </c>
      <c r="AYC23" s="24">
        <v>0</v>
      </c>
      <c r="AYD23" s="24">
        <v>0</v>
      </c>
      <c r="AYE23" s="24">
        <v>0</v>
      </c>
      <c r="AYF23" s="24">
        <v>0</v>
      </c>
      <c r="AYG23" s="24">
        <v>0</v>
      </c>
      <c r="AYH23" s="24">
        <v>0</v>
      </c>
      <c r="AYI23" s="24">
        <v>0</v>
      </c>
      <c r="AYJ23" s="24">
        <v>0</v>
      </c>
      <c r="AYK23" s="24">
        <v>0</v>
      </c>
      <c r="AYL23" s="24">
        <v>0</v>
      </c>
      <c r="AYM23" s="24">
        <v>0</v>
      </c>
      <c r="AYN23" s="24">
        <v>0</v>
      </c>
      <c r="AYO23" s="24">
        <v>0</v>
      </c>
      <c r="AYP23" s="24">
        <v>0</v>
      </c>
      <c r="AYQ23" s="24">
        <v>0</v>
      </c>
      <c r="AYR23" s="24">
        <v>0</v>
      </c>
      <c r="AYS23" s="24">
        <v>0</v>
      </c>
      <c r="AYT23" s="24">
        <v>0</v>
      </c>
      <c r="AYU23" s="24">
        <v>0</v>
      </c>
      <c r="AYV23" s="24">
        <v>0</v>
      </c>
      <c r="AYW23" s="24">
        <v>0</v>
      </c>
      <c r="AYX23" s="24">
        <v>0</v>
      </c>
      <c r="AYY23" s="24">
        <v>0</v>
      </c>
      <c r="AYZ23" s="24">
        <v>0</v>
      </c>
      <c r="AZA23" s="24">
        <v>0</v>
      </c>
      <c r="AZB23" s="24">
        <v>0</v>
      </c>
      <c r="AZC23" s="24">
        <v>0</v>
      </c>
      <c r="AZD23" s="24">
        <v>0</v>
      </c>
      <c r="AZE23" s="24">
        <v>0</v>
      </c>
      <c r="AZF23" s="24">
        <v>0</v>
      </c>
      <c r="AZG23" s="24">
        <v>0</v>
      </c>
      <c r="AZH23" s="24">
        <v>0</v>
      </c>
      <c r="AZI23" s="24">
        <v>0</v>
      </c>
      <c r="AZJ23" s="24">
        <v>0</v>
      </c>
      <c r="AZK23" s="24">
        <v>0</v>
      </c>
      <c r="AZL23" s="24">
        <v>0</v>
      </c>
      <c r="AZM23" s="24">
        <v>0</v>
      </c>
      <c r="AZN23" s="24">
        <v>0</v>
      </c>
      <c r="AZO23" s="24">
        <v>0</v>
      </c>
      <c r="AZP23" s="24">
        <v>0</v>
      </c>
      <c r="AZQ23" s="24">
        <v>0</v>
      </c>
      <c r="AZR23" s="24">
        <v>0</v>
      </c>
      <c r="AZS23" s="24">
        <v>0</v>
      </c>
      <c r="AZT23" s="24">
        <v>0</v>
      </c>
      <c r="AZU23" s="24">
        <v>0</v>
      </c>
      <c r="AZV23" s="24">
        <v>0</v>
      </c>
      <c r="AZW23" s="24">
        <v>0</v>
      </c>
      <c r="AZX23" s="24">
        <v>0</v>
      </c>
      <c r="AZY23" s="24">
        <v>0</v>
      </c>
      <c r="AZZ23" s="24">
        <v>0</v>
      </c>
      <c r="BAA23" s="24">
        <v>0</v>
      </c>
      <c r="BAB23" s="24">
        <v>0</v>
      </c>
      <c r="BAC23" s="24">
        <v>0</v>
      </c>
      <c r="BAD23" s="24">
        <v>0</v>
      </c>
      <c r="BAE23" s="24">
        <v>0</v>
      </c>
      <c r="BAF23" s="24">
        <v>0</v>
      </c>
      <c r="BAG23" s="24">
        <v>0</v>
      </c>
      <c r="BAH23" s="24">
        <v>0</v>
      </c>
      <c r="BAI23" s="24">
        <v>0</v>
      </c>
      <c r="BAJ23" s="24">
        <v>0</v>
      </c>
      <c r="BAK23" s="24">
        <v>0</v>
      </c>
      <c r="BAL23" s="24">
        <v>0</v>
      </c>
      <c r="BAM23" s="24">
        <v>0</v>
      </c>
      <c r="BAN23" s="24">
        <v>0</v>
      </c>
      <c r="BAO23" s="24">
        <v>0</v>
      </c>
      <c r="BAP23" s="24">
        <v>0</v>
      </c>
      <c r="BAQ23" s="24">
        <v>0</v>
      </c>
      <c r="BAR23" s="24">
        <v>0</v>
      </c>
      <c r="BAS23" s="24">
        <v>0</v>
      </c>
      <c r="BAT23" s="24">
        <v>0</v>
      </c>
      <c r="BAU23" s="24">
        <v>0</v>
      </c>
      <c r="BAV23" s="24">
        <v>0</v>
      </c>
      <c r="BAW23" s="24">
        <v>0</v>
      </c>
      <c r="BAX23" s="24">
        <v>0</v>
      </c>
      <c r="BAY23" s="24">
        <v>0</v>
      </c>
      <c r="BAZ23" s="24">
        <v>0</v>
      </c>
      <c r="BBA23" s="24">
        <v>0</v>
      </c>
      <c r="BBB23" s="24">
        <v>0</v>
      </c>
      <c r="BBC23" s="24">
        <v>0</v>
      </c>
      <c r="BBD23" s="24">
        <v>0</v>
      </c>
      <c r="BBE23" s="24">
        <v>0</v>
      </c>
      <c r="BBF23" s="24">
        <v>0</v>
      </c>
      <c r="BBG23" s="24">
        <v>0</v>
      </c>
      <c r="BBH23" s="24">
        <v>0</v>
      </c>
      <c r="BBI23" s="24">
        <v>0</v>
      </c>
      <c r="BBJ23" s="24">
        <v>0</v>
      </c>
      <c r="BBK23" s="24">
        <v>0</v>
      </c>
      <c r="BBL23" s="24">
        <v>0</v>
      </c>
      <c r="BBM23" s="24">
        <v>0</v>
      </c>
      <c r="BBN23" s="24">
        <v>0</v>
      </c>
      <c r="BBO23" s="24">
        <v>0</v>
      </c>
      <c r="BBP23" s="24">
        <v>0</v>
      </c>
      <c r="BBQ23" s="24">
        <v>0</v>
      </c>
      <c r="BBR23" s="24">
        <v>0</v>
      </c>
      <c r="BBS23" s="24">
        <v>0</v>
      </c>
      <c r="BBT23" s="24">
        <v>0</v>
      </c>
      <c r="BBU23" s="24">
        <v>0</v>
      </c>
      <c r="BBV23" s="24">
        <v>0</v>
      </c>
      <c r="BBW23" s="24">
        <v>0</v>
      </c>
      <c r="BBX23" s="24">
        <v>0</v>
      </c>
      <c r="BBY23" s="24">
        <v>0</v>
      </c>
      <c r="BBZ23" s="24">
        <v>0</v>
      </c>
      <c r="BCA23" s="24">
        <v>0</v>
      </c>
      <c r="BCB23" s="24">
        <v>0</v>
      </c>
      <c r="BCC23" s="24">
        <v>0</v>
      </c>
      <c r="BCD23" s="24">
        <v>0</v>
      </c>
      <c r="BCE23" s="24">
        <v>0</v>
      </c>
      <c r="BCF23" s="24">
        <v>0</v>
      </c>
      <c r="BCG23" s="24">
        <v>0</v>
      </c>
      <c r="BCH23" s="24">
        <v>0</v>
      </c>
      <c r="BCI23" s="24">
        <v>0</v>
      </c>
      <c r="BCJ23" s="24">
        <v>0</v>
      </c>
      <c r="BCK23" s="24">
        <v>0</v>
      </c>
      <c r="BCL23" s="24">
        <v>0</v>
      </c>
      <c r="BCM23" s="24">
        <v>0</v>
      </c>
      <c r="BCN23" s="24">
        <v>0</v>
      </c>
      <c r="BCO23" s="24">
        <v>0</v>
      </c>
      <c r="BCP23" s="24">
        <v>0</v>
      </c>
      <c r="BCQ23" s="24">
        <v>0</v>
      </c>
      <c r="BCR23" s="24">
        <v>0</v>
      </c>
      <c r="BCS23" s="24">
        <v>0</v>
      </c>
      <c r="BCT23" s="24">
        <v>0</v>
      </c>
      <c r="BCU23" s="24">
        <v>0</v>
      </c>
      <c r="BCV23" s="24">
        <v>0</v>
      </c>
      <c r="BCW23" s="24">
        <v>0</v>
      </c>
      <c r="BCX23" s="24">
        <v>0</v>
      </c>
      <c r="BCY23" s="24">
        <v>0</v>
      </c>
      <c r="BCZ23" s="24">
        <v>0</v>
      </c>
      <c r="BDA23" s="24">
        <v>0</v>
      </c>
      <c r="BDB23" s="24">
        <v>0</v>
      </c>
      <c r="BDC23" s="24">
        <v>0</v>
      </c>
      <c r="BDD23" s="24">
        <v>0</v>
      </c>
      <c r="BDE23" s="24">
        <v>0</v>
      </c>
      <c r="BDF23" s="24">
        <v>0</v>
      </c>
      <c r="BDG23" s="24">
        <v>0</v>
      </c>
      <c r="BDH23" s="24">
        <v>0</v>
      </c>
      <c r="BDI23" s="24">
        <v>0</v>
      </c>
      <c r="BDJ23" s="24">
        <v>0</v>
      </c>
      <c r="BDK23" s="24">
        <v>0</v>
      </c>
      <c r="BDL23" s="24">
        <v>0</v>
      </c>
      <c r="BDM23" s="24">
        <v>0</v>
      </c>
      <c r="BDN23" s="24">
        <v>0</v>
      </c>
      <c r="BDO23" s="24">
        <v>0</v>
      </c>
      <c r="BDP23" s="24">
        <v>0</v>
      </c>
      <c r="BDQ23" s="24">
        <v>0</v>
      </c>
      <c r="BDR23" s="24">
        <v>0</v>
      </c>
      <c r="BDS23" s="24">
        <v>0</v>
      </c>
      <c r="BDT23" s="24">
        <v>0</v>
      </c>
      <c r="BDU23" s="24">
        <v>0</v>
      </c>
      <c r="BDV23" s="24">
        <v>0</v>
      </c>
      <c r="BDW23" s="24">
        <v>0</v>
      </c>
      <c r="BDX23" s="24">
        <v>0</v>
      </c>
      <c r="BDY23" s="24">
        <v>0</v>
      </c>
      <c r="BDZ23" s="24">
        <v>0</v>
      </c>
      <c r="BEA23" s="24">
        <v>0</v>
      </c>
      <c r="BEB23" s="24">
        <v>0</v>
      </c>
      <c r="BEC23" s="24">
        <v>0</v>
      </c>
      <c r="BED23" s="24">
        <v>0</v>
      </c>
      <c r="BEE23" s="24">
        <v>0</v>
      </c>
      <c r="BEF23" s="24">
        <v>0</v>
      </c>
      <c r="BEG23" s="24">
        <v>0</v>
      </c>
      <c r="BEH23" s="24">
        <v>0</v>
      </c>
      <c r="BEI23" s="24">
        <v>0</v>
      </c>
      <c r="BEJ23" s="24">
        <v>0</v>
      </c>
      <c r="BEK23" s="24">
        <v>0</v>
      </c>
      <c r="BEL23" s="24">
        <v>0</v>
      </c>
      <c r="BEM23" s="24">
        <v>0</v>
      </c>
      <c r="BEN23" s="24">
        <v>0</v>
      </c>
      <c r="BEO23" s="24">
        <v>0</v>
      </c>
      <c r="BEP23" s="24">
        <v>0</v>
      </c>
      <c r="BEQ23" s="24">
        <v>0</v>
      </c>
      <c r="BER23" s="24">
        <v>0</v>
      </c>
      <c r="BES23" s="24">
        <v>0</v>
      </c>
      <c r="BET23" s="24">
        <v>0</v>
      </c>
      <c r="BEU23" s="24">
        <v>0</v>
      </c>
      <c r="BEV23" s="24">
        <v>0</v>
      </c>
      <c r="BEW23" s="24">
        <v>0</v>
      </c>
      <c r="BEX23" s="24">
        <v>0</v>
      </c>
      <c r="BEY23" s="24">
        <v>0</v>
      </c>
      <c r="BEZ23" s="24">
        <v>0</v>
      </c>
      <c r="BFA23" s="24">
        <v>0</v>
      </c>
      <c r="BFB23" s="24">
        <v>0</v>
      </c>
      <c r="BFC23" s="24">
        <v>0</v>
      </c>
      <c r="BFD23" s="24">
        <v>0</v>
      </c>
      <c r="BFE23" s="24">
        <v>0</v>
      </c>
      <c r="BFF23" s="24">
        <v>0</v>
      </c>
      <c r="BFG23" s="24">
        <v>0</v>
      </c>
      <c r="BFH23" s="24">
        <v>0</v>
      </c>
      <c r="BFI23" s="24">
        <v>0</v>
      </c>
      <c r="BFJ23" s="24">
        <v>0</v>
      </c>
      <c r="BFK23" s="24">
        <v>0</v>
      </c>
      <c r="BFL23" s="24">
        <v>0</v>
      </c>
      <c r="BFM23" s="24">
        <v>0</v>
      </c>
      <c r="BFN23" s="24">
        <v>0</v>
      </c>
      <c r="BFO23" s="24">
        <v>0</v>
      </c>
      <c r="BFP23" s="24">
        <v>0</v>
      </c>
      <c r="BFQ23" s="24">
        <v>0</v>
      </c>
      <c r="BFR23" s="24">
        <v>0</v>
      </c>
      <c r="BFS23" s="24">
        <v>0</v>
      </c>
      <c r="BFT23" s="24">
        <v>0</v>
      </c>
      <c r="BFU23" s="24">
        <v>0</v>
      </c>
      <c r="BFV23" s="24">
        <v>0</v>
      </c>
      <c r="BFW23" s="24">
        <v>0</v>
      </c>
      <c r="BFX23" s="24">
        <v>0</v>
      </c>
      <c r="BFY23" s="24">
        <v>0</v>
      </c>
      <c r="BFZ23" s="24">
        <v>0</v>
      </c>
      <c r="BGA23" s="24">
        <v>0</v>
      </c>
      <c r="BGB23" s="24">
        <v>0</v>
      </c>
      <c r="BGC23" s="24">
        <v>0</v>
      </c>
      <c r="BGD23" s="24">
        <v>0</v>
      </c>
      <c r="BGE23" s="24">
        <v>0</v>
      </c>
      <c r="BGF23" s="24">
        <v>0</v>
      </c>
      <c r="BGG23" s="24">
        <v>0</v>
      </c>
      <c r="BGH23" s="24">
        <v>0</v>
      </c>
      <c r="BGI23" s="24">
        <v>0</v>
      </c>
      <c r="BGJ23" s="24">
        <v>0</v>
      </c>
      <c r="BGK23" s="24">
        <v>0</v>
      </c>
      <c r="BGL23" s="24">
        <v>0</v>
      </c>
      <c r="BGM23" s="24">
        <v>0</v>
      </c>
      <c r="BGN23" s="24">
        <v>0</v>
      </c>
      <c r="BGO23" s="24">
        <v>0</v>
      </c>
      <c r="BGP23" s="24">
        <v>0</v>
      </c>
      <c r="BGQ23" s="24">
        <v>0</v>
      </c>
      <c r="BGR23" s="24">
        <v>0</v>
      </c>
      <c r="BGS23" s="24">
        <v>0</v>
      </c>
      <c r="BGT23" s="24">
        <v>0</v>
      </c>
      <c r="BGU23" s="24">
        <v>0</v>
      </c>
      <c r="BGV23" s="24">
        <v>0</v>
      </c>
      <c r="BGW23" s="24">
        <v>0</v>
      </c>
      <c r="BGX23" s="24">
        <v>0</v>
      </c>
      <c r="BGY23" s="24">
        <v>0</v>
      </c>
      <c r="BGZ23" s="24">
        <v>0</v>
      </c>
      <c r="BHA23" s="24">
        <v>0</v>
      </c>
      <c r="BHB23" s="24">
        <v>0</v>
      </c>
      <c r="BHC23" s="24">
        <v>0</v>
      </c>
      <c r="BHD23" s="24">
        <v>0</v>
      </c>
      <c r="BHE23" s="24">
        <v>0</v>
      </c>
      <c r="BHF23" s="24">
        <v>0</v>
      </c>
      <c r="BHG23" s="24">
        <v>0</v>
      </c>
      <c r="BHH23" s="24">
        <v>0</v>
      </c>
      <c r="BHI23" s="24">
        <v>0</v>
      </c>
      <c r="BHJ23" s="24">
        <v>0</v>
      </c>
      <c r="BHK23" s="24">
        <v>0</v>
      </c>
      <c r="BHL23" s="24">
        <v>0</v>
      </c>
      <c r="BHM23" s="24">
        <v>0</v>
      </c>
      <c r="BHN23" s="24">
        <v>0</v>
      </c>
      <c r="BHO23" s="24">
        <v>0</v>
      </c>
      <c r="BHP23" s="24">
        <v>0</v>
      </c>
      <c r="BHQ23" s="24">
        <v>0</v>
      </c>
      <c r="BHR23" s="24">
        <v>0</v>
      </c>
      <c r="BHS23" s="24">
        <v>0</v>
      </c>
      <c r="BHT23" s="24">
        <v>0</v>
      </c>
      <c r="BHU23" s="24">
        <v>0</v>
      </c>
      <c r="BHV23" s="24">
        <v>0</v>
      </c>
      <c r="BHW23" s="24">
        <v>0</v>
      </c>
      <c r="BHX23" s="24">
        <v>0</v>
      </c>
      <c r="BHY23" s="24">
        <v>0</v>
      </c>
      <c r="BHZ23" s="24">
        <v>0</v>
      </c>
      <c r="BIA23" s="24">
        <v>0</v>
      </c>
      <c r="BIB23" s="24">
        <v>0</v>
      </c>
      <c r="BIC23" s="24">
        <v>0</v>
      </c>
      <c r="BID23" s="24">
        <v>0</v>
      </c>
      <c r="BIE23" s="24">
        <v>0</v>
      </c>
      <c r="BIF23" s="24">
        <v>0</v>
      </c>
      <c r="BIG23" s="24">
        <v>0</v>
      </c>
      <c r="BIH23" s="24">
        <v>0</v>
      </c>
      <c r="BII23" s="24">
        <v>0</v>
      </c>
      <c r="BIJ23" s="24">
        <v>0</v>
      </c>
      <c r="BIK23" s="24">
        <v>0</v>
      </c>
      <c r="BIL23" s="24">
        <v>0</v>
      </c>
      <c r="BIM23" s="24">
        <v>0</v>
      </c>
      <c r="BIN23" s="24">
        <v>0</v>
      </c>
      <c r="BIO23" s="24">
        <v>0</v>
      </c>
      <c r="BIP23" s="24">
        <v>0</v>
      </c>
      <c r="BIQ23" s="24">
        <v>0</v>
      </c>
      <c r="BIR23" s="24">
        <v>0</v>
      </c>
      <c r="BIS23" s="24">
        <v>0</v>
      </c>
      <c r="BIT23" s="24">
        <v>0</v>
      </c>
      <c r="BIU23" s="24">
        <v>0</v>
      </c>
      <c r="BIV23" s="24">
        <v>0</v>
      </c>
      <c r="BIW23" s="24">
        <v>0</v>
      </c>
      <c r="BIX23" s="24">
        <v>0</v>
      </c>
      <c r="BIY23" s="24">
        <v>0</v>
      </c>
      <c r="BIZ23" s="24">
        <v>0</v>
      </c>
      <c r="BJA23" s="24">
        <v>0</v>
      </c>
      <c r="BJB23" s="24">
        <v>0</v>
      </c>
      <c r="BJC23" s="24">
        <v>0</v>
      </c>
      <c r="BJD23" s="24">
        <v>0</v>
      </c>
      <c r="BJE23" s="24">
        <v>0</v>
      </c>
      <c r="BJF23" s="24">
        <v>0</v>
      </c>
      <c r="BJG23" s="24">
        <v>0</v>
      </c>
      <c r="BJH23" s="24">
        <v>0</v>
      </c>
      <c r="BJI23" s="24">
        <v>0</v>
      </c>
      <c r="BJJ23" s="24">
        <v>0</v>
      </c>
      <c r="BJK23" s="24">
        <v>0</v>
      </c>
      <c r="BJL23" s="24">
        <v>0</v>
      </c>
      <c r="BJM23" s="24">
        <v>0</v>
      </c>
      <c r="BJN23" s="24">
        <v>0</v>
      </c>
      <c r="BJO23" s="24">
        <v>0</v>
      </c>
      <c r="BJP23" s="24">
        <v>0</v>
      </c>
      <c r="BJQ23" s="24">
        <v>0</v>
      </c>
      <c r="BJR23" s="24">
        <v>0</v>
      </c>
      <c r="BJS23" s="24">
        <v>0</v>
      </c>
      <c r="BJT23" s="24">
        <v>0</v>
      </c>
      <c r="BJU23" s="24">
        <v>0</v>
      </c>
      <c r="BJV23" s="24">
        <v>0</v>
      </c>
      <c r="BJW23" s="24">
        <v>0</v>
      </c>
      <c r="BJX23" s="24">
        <v>0</v>
      </c>
      <c r="BJY23" s="24">
        <v>0</v>
      </c>
      <c r="BJZ23" s="24">
        <v>0</v>
      </c>
      <c r="BKA23" s="24">
        <v>0</v>
      </c>
      <c r="BKB23" s="24">
        <v>0</v>
      </c>
      <c r="BKC23" s="24">
        <v>0</v>
      </c>
      <c r="BKD23" s="24">
        <v>0</v>
      </c>
      <c r="BKE23" s="24">
        <v>0</v>
      </c>
      <c r="BKF23" s="24">
        <v>0</v>
      </c>
      <c r="BKG23" s="24">
        <v>0</v>
      </c>
      <c r="BKH23" s="24">
        <v>0</v>
      </c>
      <c r="BKI23" s="24">
        <v>0</v>
      </c>
      <c r="BKJ23" s="24">
        <v>0</v>
      </c>
      <c r="BKK23" s="24">
        <v>0</v>
      </c>
      <c r="BKL23" s="24">
        <v>0</v>
      </c>
      <c r="BKM23" s="24">
        <v>0</v>
      </c>
      <c r="BKN23" s="24">
        <v>0</v>
      </c>
      <c r="BKO23" s="24">
        <v>0</v>
      </c>
      <c r="BKP23" s="24">
        <v>0</v>
      </c>
      <c r="BKQ23" s="24">
        <v>0</v>
      </c>
      <c r="BKR23" s="24">
        <v>0</v>
      </c>
      <c r="BKS23" s="24">
        <v>0</v>
      </c>
      <c r="BKT23" s="24">
        <v>0</v>
      </c>
      <c r="BKU23" s="24">
        <v>0</v>
      </c>
      <c r="BKV23" s="24">
        <v>0</v>
      </c>
      <c r="BKW23" s="24">
        <v>0</v>
      </c>
      <c r="BKX23" s="24">
        <v>0</v>
      </c>
      <c r="BKY23" s="24">
        <v>0</v>
      </c>
      <c r="BKZ23" s="24">
        <v>0</v>
      </c>
      <c r="BLA23" s="24">
        <v>0</v>
      </c>
      <c r="BLB23" s="24">
        <v>0</v>
      </c>
      <c r="BLC23" s="24">
        <v>0</v>
      </c>
      <c r="BLD23" s="24">
        <v>0</v>
      </c>
      <c r="BLE23" s="24">
        <v>0</v>
      </c>
      <c r="BLF23" s="24">
        <v>0</v>
      </c>
      <c r="BLG23" s="24">
        <v>0</v>
      </c>
      <c r="BLH23" s="24">
        <v>0</v>
      </c>
      <c r="BLI23" s="24">
        <v>0</v>
      </c>
      <c r="BLJ23" s="24">
        <v>0</v>
      </c>
      <c r="BLK23" s="24">
        <v>0</v>
      </c>
      <c r="BLL23" s="24">
        <v>0</v>
      </c>
      <c r="BLM23" s="24">
        <v>0</v>
      </c>
      <c r="BLN23" s="24">
        <v>0</v>
      </c>
      <c r="BLO23" s="24">
        <v>0</v>
      </c>
      <c r="BLP23" s="24">
        <v>0</v>
      </c>
      <c r="BLQ23" s="24">
        <v>0</v>
      </c>
      <c r="BLR23" s="24">
        <v>0</v>
      </c>
      <c r="BLS23" s="24">
        <v>0</v>
      </c>
      <c r="BLT23" s="24">
        <v>0</v>
      </c>
      <c r="BLU23" s="24">
        <v>0</v>
      </c>
      <c r="BLV23" s="24">
        <v>0</v>
      </c>
      <c r="BLW23" s="24">
        <v>0</v>
      </c>
      <c r="BLX23" s="24">
        <v>0</v>
      </c>
      <c r="BLY23" s="24">
        <v>0</v>
      </c>
      <c r="BLZ23" s="24">
        <v>0</v>
      </c>
      <c r="BMA23" s="24">
        <v>0</v>
      </c>
      <c r="BMB23" s="24">
        <v>0</v>
      </c>
      <c r="BMC23" s="24">
        <v>0</v>
      </c>
      <c r="BMD23" s="24">
        <v>0</v>
      </c>
      <c r="BME23" s="24">
        <v>0</v>
      </c>
      <c r="BMF23" s="24">
        <v>0</v>
      </c>
      <c r="BMG23" s="24">
        <v>0</v>
      </c>
      <c r="BMH23" s="24">
        <v>0</v>
      </c>
      <c r="BMI23" s="24">
        <v>0</v>
      </c>
      <c r="BMJ23" s="24">
        <v>0</v>
      </c>
      <c r="BMK23" s="24">
        <v>0</v>
      </c>
      <c r="BML23" s="24">
        <v>0</v>
      </c>
      <c r="BMM23" s="24">
        <v>0</v>
      </c>
      <c r="BMN23" s="24">
        <v>0</v>
      </c>
      <c r="BMO23" s="24">
        <v>0</v>
      </c>
      <c r="BMP23" s="24">
        <v>0</v>
      </c>
      <c r="BMQ23" s="24">
        <v>0</v>
      </c>
      <c r="BMR23" s="24">
        <v>0</v>
      </c>
      <c r="BMS23" s="24">
        <v>0</v>
      </c>
      <c r="BMT23" s="24">
        <v>0</v>
      </c>
      <c r="BMU23" s="24">
        <v>0</v>
      </c>
      <c r="BMV23" s="24">
        <v>0</v>
      </c>
      <c r="BMW23" s="24">
        <v>0</v>
      </c>
      <c r="BMX23" s="24">
        <v>0</v>
      </c>
      <c r="BMY23" s="24">
        <v>0</v>
      </c>
      <c r="BMZ23" s="24">
        <v>0</v>
      </c>
      <c r="BNA23" s="24">
        <v>0</v>
      </c>
      <c r="BNB23" s="24">
        <v>0</v>
      </c>
      <c r="BNC23" s="24">
        <v>0</v>
      </c>
      <c r="BND23" s="24">
        <v>0</v>
      </c>
      <c r="BNE23" s="24">
        <v>0</v>
      </c>
      <c r="BNF23" s="24">
        <v>0</v>
      </c>
      <c r="BNG23" s="24">
        <v>0</v>
      </c>
      <c r="BNH23" s="24">
        <v>0</v>
      </c>
      <c r="BNI23" s="24">
        <v>0</v>
      </c>
      <c r="BNJ23" s="24">
        <v>0</v>
      </c>
      <c r="BNK23" s="24">
        <v>0</v>
      </c>
      <c r="BNL23" s="24">
        <v>0</v>
      </c>
      <c r="BNM23" s="24">
        <v>0</v>
      </c>
      <c r="BNN23" s="24">
        <v>0</v>
      </c>
      <c r="BNO23" s="24">
        <v>0</v>
      </c>
      <c r="BNP23" s="24">
        <v>0</v>
      </c>
      <c r="BNQ23" s="24">
        <v>0</v>
      </c>
      <c r="BNR23" s="24">
        <v>0</v>
      </c>
      <c r="BNS23" s="24">
        <v>0</v>
      </c>
      <c r="BNT23" s="24">
        <v>0</v>
      </c>
      <c r="BNU23" s="24">
        <v>0</v>
      </c>
      <c r="BNV23" s="24">
        <v>0</v>
      </c>
      <c r="BNW23" s="24">
        <v>0</v>
      </c>
      <c r="BNX23" s="24">
        <v>0</v>
      </c>
      <c r="BNY23" s="24">
        <v>0</v>
      </c>
      <c r="BNZ23" s="24">
        <v>0</v>
      </c>
      <c r="BOA23" s="24">
        <v>0</v>
      </c>
      <c r="BOB23" s="24">
        <v>0</v>
      </c>
      <c r="BOC23" s="24">
        <v>0</v>
      </c>
      <c r="BOD23" s="24">
        <v>0</v>
      </c>
      <c r="BOE23" s="24">
        <v>0</v>
      </c>
      <c r="BOF23" s="24">
        <v>0</v>
      </c>
      <c r="BOG23" s="24">
        <v>0</v>
      </c>
      <c r="BOH23" s="24">
        <v>0</v>
      </c>
      <c r="BOI23" s="24">
        <v>0</v>
      </c>
      <c r="BOJ23" s="24">
        <v>0</v>
      </c>
      <c r="BOK23" s="24">
        <v>0</v>
      </c>
      <c r="BOL23" s="24">
        <v>0</v>
      </c>
      <c r="BOM23" s="24">
        <v>0</v>
      </c>
      <c r="BON23" s="24">
        <v>0</v>
      </c>
      <c r="BOO23" s="24">
        <v>0</v>
      </c>
      <c r="BOP23" s="24">
        <v>0</v>
      </c>
      <c r="BOQ23" s="24">
        <v>0</v>
      </c>
      <c r="BOR23" s="24">
        <v>0</v>
      </c>
      <c r="BOS23" s="24">
        <v>0</v>
      </c>
      <c r="BOT23" s="24">
        <v>0</v>
      </c>
      <c r="BOU23" s="24">
        <v>0</v>
      </c>
      <c r="BOV23" s="24">
        <v>0</v>
      </c>
      <c r="BOW23" s="24">
        <v>0</v>
      </c>
      <c r="BOX23" s="24">
        <v>0</v>
      </c>
      <c r="BOY23" s="24">
        <v>0</v>
      </c>
      <c r="BOZ23" s="24">
        <v>0</v>
      </c>
      <c r="BPA23" s="24">
        <v>0</v>
      </c>
      <c r="BPB23" s="24">
        <v>0</v>
      </c>
      <c r="BPC23" s="24">
        <v>0</v>
      </c>
      <c r="BPD23" s="24">
        <v>0</v>
      </c>
      <c r="BPE23" s="24">
        <v>0</v>
      </c>
      <c r="BPF23" s="24">
        <v>0</v>
      </c>
      <c r="BPG23" s="24">
        <v>0</v>
      </c>
      <c r="BPH23" s="24">
        <v>0</v>
      </c>
      <c r="BPI23" s="24">
        <v>0</v>
      </c>
      <c r="BPJ23" s="24">
        <v>0</v>
      </c>
      <c r="BPK23" s="24">
        <v>0</v>
      </c>
      <c r="BPL23" s="24">
        <v>0</v>
      </c>
      <c r="BPM23" s="24">
        <v>0</v>
      </c>
      <c r="BPN23" s="24">
        <v>0</v>
      </c>
      <c r="BPO23" s="24">
        <v>0</v>
      </c>
      <c r="BPP23" s="24">
        <v>0</v>
      </c>
      <c r="BPQ23" s="24">
        <v>0</v>
      </c>
      <c r="BPR23" s="24">
        <v>0</v>
      </c>
      <c r="BPS23" s="24">
        <v>0</v>
      </c>
      <c r="BPT23" s="24">
        <v>0</v>
      </c>
      <c r="BPU23" s="24">
        <v>0</v>
      </c>
      <c r="BPV23" s="24">
        <v>0</v>
      </c>
      <c r="BPW23" s="24">
        <v>0</v>
      </c>
      <c r="BPX23" s="24">
        <v>0</v>
      </c>
      <c r="BPY23" s="24">
        <v>0</v>
      </c>
      <c r="BPZ23" s="24">
        <v>0</v>
      </c>
      <c r="BQA23" s="24">
        <v>0</v>
      </c>
      <c r="BQB23" s="24">
        <v>0</v>
      </c>
      <c r="BQC23" s="24">
        <v>0</v>
      </c>
      <c r="BQD23" s="24">
        <v>0</v>
      </c>
      <c r="BQE23" s="24">
        <v>0</v>
      </c>
      <c r="BQF23" s="24">
        <v>0</v>
      </c>
      <c r="BQG23" s="24">
        <v>0</v>
      </c>
      <c r="BQH23" s="24">
        <v>0</v>
      </c>
      <c r="BQI23" s="24">
        <v>0</v>
      </c>
      <c r="BQJ23" s="24">
        <v>0</v>
      </c>
      <c r="BQK23" s="24">
        <v>0</v>
      </c>
      <c r="BQL23" s="24">
        <v>0</v>
      </c>
      <c r="BQM23" s="24">
        <v>0</v>
      </c>
      <c r="BQN23" s="24">
        <v>0</v>
      </c>
      <c r="BQO23" s="24">
        <v>0</v>
      </c>
      <c r="BQP23" s="24">
        <v>0</v>
      </c>
      <c r="BQQ23" s="24">
        <v>0</v>
      </c>
      <c r="BQR23" s="24">
        <v>0</v>
      </c>
      <c r="BQS23" s="24">
        <v>0</v>
      </c>
      <c r="BQT23" s="24">
        <v>0</v>
      </c>
      <c r="BQU23" s="24">
        <v>0</v>
      </c>
      <c r="BQV23" s="24">
        <v>0</v>
      </c>
      <c r="BQW23" s="24">
        <v>0</v>
      </c>
      <c r="BQX23" s="24">
        <v>0</v>
      </c>
      <c r="BQY23" s="24">
        <v>0</v>
      </c>
      <c r="BQZ23" s="24">
        <v>0</v>
      </c>
      <c r="BRA23" s="24">
        <v>0</v>
      </c>
      <c r="BRB23" s="24">
        <v>0</v>
      </c>
      <c r="BRC23" s="24">
        <v>0</v>
      </c>
      <c r="BRD23" s="24">
        <v>0</v>
      </c>
      <c r="BRE23" s="24">
        <v>0</v>
      </c>
      <c r="BRF23" s="24">
        <v>0</v>
      </c>
      <c r="BRG23" s="24">
        <v>0</v>
      </c>
      <c r="BRH23" s="24">
        <v>0</v>
      </c>
      <c r="BRI23" s="24">
        <v>0</v>
      </c>
      <c r="BRJ23" s="24">
        <v>0</v>
      </c>
      <c r="BRK23" s="24">
        <v>0</v>
      </c>
      <c r="BRL23" s="24">
        <v>0</v>
      </c>
      <c r="BRM23" s="24">
        <v>0</v>
      </c>
      <c r="BRN23" s="24">
        <v>0</v>
      </c>
      <c r="BRO23" s="24">
        <v>0</v>
      </c>
      <c r="BRP23" s="24">
        <v>0</v>
      </c>
      <c r="BRQ23" s="24">
        <v>0</v>
      </c>
      <c r="BRR23" s="24">
        <v>0</v>
      </c>
      <c r="BRS23" s="24">
        <v>0</v>
      </c>
      <c r="BRT23" s="24">
        <v>0</v>
      </c>
      <c r="BRU23" s="24">
        <v>0</v>
      </c>
      <c r="BRV23" s="24">
        <v>0</v>
      </c>
      <c r="BRW23" s="24">
        <v>0</v>
      </c>
      <c r="BRX23" s="24">
        <v>0</v>
      </c>
      <c r="BRY23" s="24">
        <v>0</v>
      </c>
      <c r="BRZ23" s="24">
        <v>0</v>
      </c>
      <c r="BSA23" s="24">
        <v>0</v>
      </c>
      <c r="BSB23" s="24">
        <v>0</v>
      </c>
      <c r="BSC23" s="24">
        <v>0</v>
      </c>
      <c r="BSD23" s="24">
        <v>0</v>
      </c>
      <c r="BSE23" s="24">
        <v>0</v>
      </c>
      <c r="BSF23" s="24">
        <v>0</v>
      </c>
      <c r="BSG23" s="24">
        <v>0</v>
      </c>
      <c r="BSH23" s="24">
        <v>0</v>
      </c>
      <c r="BSI23" s="24">
        <v>0</v>
      </c>
      <c r="BSJ23" s="24">
        <v>0</v>
      </c>
      <c r="BSK23" s="24">
        <v>0</v>
      </c>
      <c r="BSL23" s="24">
        <v>0</v>
      </c>
      <c r="BSM23" s="24">
        <v>0</v>
      </c>
      <c r="BSN23" s="24">
        <v>0</v>
      </c>
      <c r="BSO23" s="24">
        <v>0</v>
      </c>
      <c r="BSP23" s="24">
        <v>0</v>
      </c>
      <c r="BSQ23" s="24">
        <v>0</v>
      </c>
      <c r="BSR23" s="24">
        <v>0</v>
      </c>
      <c r="BSS23" s="24">
        <v>0</v>
      </c>
      <c r="BST23" s="24">
        <v>0</v>
      </c>
      <c r="BSU23" s="24">
        <v>0</v>
      </c>
      <c r="BSV23" s="24">
        <v>0</v>
      </c>
      <c r="BSW23" s="24">
        <v>0</v>
      </c>
      <c r="BSX23" s="24">
        <v>0</v>
      </c>
      <c r="BSY23" s="24">
        <v>0</v>
      </c>
      <c r="BSZ23" s="24">
        <v>0</v>
      </c>
      <c r="BTA23" s="24">
        <v>0</v>
      </c>
      <c r="BTB23" s="24">
        <v>0</v>
      </c>
      <c r="BTC23" s="24">
        <v>0</v>
      </c>
      <c r="BTD23" s="24">
        <v>0</v>
      </c>
      <c r="BTE23" s="24">
        <v>0</v>
      </c>
      <c r="BTF23" s="24">
        <v>0</v>
      </c>
      <c r="BTG23" s="24">
        <v>0</v>
      </c>
      <c r="BTH23" s="24">
        <v>0</v>
      </c>
      <c r="BTI23" s="24">
        <v>0</v>
      </c>
      <c r="BTJ23" s="24">
        <v>0</v>
      </c>
      <c r="BTK23" s="24">
        <v>0</v>
      </c>
      <c r="BTL23" s="24">
        <v>0</v>
      </c>
      <c r="BTM23" s="24">
        <v>0</v>
      </c>
      <c r="BTN23" s="24">
        <v>0</v>
      </c>
      <c r="BTO23" s="24">
        <v>0</v>
      </c>
      <c r="BTP23" s="24">
        <v>0</v>
      </c>
      <c r="BTQ23" s="24">
        <v>0</v>
      </c>
      <c r="BTR23" s="24">
        <v>0</v>
      </c>
      <c r="BTS23" s="24">
        <v>0</v>
      </c>
      <c r="BTT23" s="24">
        <v>0</v>
      </c>
      <c r="BTU23" s="24">
        <v>0</v>
      </c>
      <c r="BTV23" s="24">
        <v>0</v>
      </c>
      <c r="BTW23" s="24">
        <v>0</v>
      </c>
      <c r="BTX23" s="24">
        <v>0</v>
      </c>
      <c r="BTY23" s="24">
        <v>0</v>
      </c>
      <c r="BTZ23" s="24">
        <v>0</v>
      </c>
      <c r="BUA23" s="24">
        <v>0</v>
      </c>
      <c r="BUB23" s="24">
        <v>0</v>
      </c>
      <c r="BUC23" s="24">
        <v>0</v>
      </c>
      <c r="BUD23" s="24">
        <v>0</v>
      </c>
      <c r="BUE23" s="24">
        <v>0</v>
      </c>
      <c r="BUF23" s="24">
        <v>0</v>
      </c>
      <c r="BUG23" s="24">
        <v>0</v>
      </c>
      <c r="BUH23" s="24">
        <v>0</v>
      </c>
      <c r="BUI23" s="24">
        <v>0</v>
      </c>
      <c r="BUJ23" s="24">
        <v>0</v>
      </c>
      <c r="BUK23" s="24">
        <v>0</v>
      </c>
      <c r="BUL23" s="24">
        <v>0</v>
      </c>
      <c r="BUM23" s="24">
        <v>0</v>
      </c>
      <c r="BUN23" s="24">
        <v>0</v>
      </c>
      <c r="BUO23" s="24">
        <v>0</v>
      </c>
      <c r="BUP23" s="24">
        <v>0</v>
      </c>
      <c r="BUQ23" s="24">
        <v>0</v>
      </c>
      <c r="BUR23" s="24">
        <v>0</v>
      </c>
      <c r="BUS23" s="24">
        <v>0</v>
      </c>
      <c r="BUT23" s="24">
        <v>0</v>
      </c>
      <c r="BUU23" s="24">
        <v>0</v>
      </c>
      <c r="BUV23" s="24">
        <v>0</v>
      </c>
      <c r="BUW23" s="24">
        <v>0</v>
      </c>
      <c r="BUX23" s="24">
        <v>0</v>
      </c>
      <c r="BUY23" s="24">
        <v>0</v>
      </c>
      <c r="BUZ23" s="24">
        <v>0</v>
      </c>
      <c r="BVA23" s="24">
        <v>0</v>
      </c>
      <c r="BVB23" s="24">
        <v>0</v>
      </c>
      <c r="BVC23" s="24">
        <v>0</v>
      </c>
      <c r="BVD23" s="24">
        <v>0</v>
      </c>
      <c r="BVE23" s="24">
        <v>0</v>
      </c>
      <c r="BVF23" s="24">
        <v>0</v>
      </c>
      <c r="BVG23" s="24">
        <v>0</v>
      </c>
      <c r="BVH23" s="24">
        <v>0</v>
      </c>
      <c r="BVI23" s="24">
        <v>0</v>
      </c>
      <c r="BVJ23" s="24">
        <v>0</v>
      </c>
      <c r="BVK23" s="24">
        <v>0</v>
      </c>
      <c r="BVL23" s="24">
        <v>0</v>
      </c>
      <c r="BVM23" s="24">
        <v>0</v>
      </c>
      <c r="BVN23" s="24">
        <v>0</v>
      </c>
      <c r="BVO23" s="24">
        <v>0</v>
      </c>
      <c r="BVP23" s="24">
        <v>0</v>
      </c>
      <c r="BVQ23" s="24">
        <v>0</v>
      </c>
      <c r="BVR23" s="24">
        <v>0</v>
      </c>
      <c r="BVS23" s="24">
        <v>0</v>
      </c>
      <c r="BVT23" s="24">
        <v>0</v>
      </c>
      <c r="BVU23" s="24">
        <v>0</v>
      </c>
      <c r="BVV23" s="24">
        <v>0</v>
      </c>
      <c r="BVW23" s="24">
        <v>0</v>
      </c>
      <c r="BVX23" s="24">
        <v>0</v>
      </c>
      <c r="BVY23" s="24">
        <v>0</v>
      </c>
      <c r="BVZ23" s="24">
        <v>0</v>
      </c>
      <c r="BWA23" s="24">
        <v>0</v>
      </c>
      <c r="BWB23" s="24">
        <v>0</v>
      </c>
      <c r="BWC23" s="24">
        <v>0</v>
      </c>
      <c r="BWD23" s="24">
        <v>0</v>
      </c>
      <c r="BWE23" s="24">
        <v>0</v>
      </c>
      <c r="BWF23" s="24">
        <v>0</v>
      </c>
      <c r="BWG23" s="24">
        <v>0</v>
      </c>
      <c r="BWH23" s="24">
        <v>0</v>
      </c>
      <c r="BWI23" s="24">
        <v>0</v>
      </c>
      <c r="BWJ23" s="24">
        <v>0</v>
      </c>
      <c r="BWK23" s="24">
        <v>0</v>
      </c>
      <c r="BWL23" s="24">
        <v>0</v>
      </c>
      <c r="BWM23" s="24">
        <v>0</v>
      </c>
      <c r="BWN23" s="24">
        <v>0</v>
      </c>
      <c r="BWO23" s="24">
        <v>0</v>
      </c>
      <c r="BWP23" s="24">
        <v>0</v>
      </c>
      <c r="BWQ23" s="24">
        <v>0</v>
      </c>
      <c r="BWR23" s="24">
        <v>0</v>
      </c>
      <c r="BWS23" s="24">
        <v>0</v>
      </c>
      <c r="BWT23" s="24">
        <v>0</v>
      </c>
      <c r="BWU23" s="24">
        <v>0</v>
      </c>
      <c r="BWV23" s="24">
        <v>0</v>
      </c>
      <c r="BWW23" s="24">
        <v>0</v>
      </c>
      <c r="BWX23" s="24">
        <v>0</v>
      </c>
      <c r="BWY23" s="24">
        <v>0</v>
      </c>
      <c r="BWZ23" s="24">
        <v>0</v>
      </c>
      <c r="BXA23" s="24">
        <v>0</v>
      </c>
      <c r="BXB23" s="24">
        <v>0</v>
      </c>
      <c r="BXC23" s="24">
        <v>0</v>
      </c>
      <c r="BXD23" s="24">
        <v>0</v>
      </c>
      <c r="BXE23" s="24">
        <v>0</v>
      </c>
      <c r="BXF23" s="24">
        <v>0</v>
      </c>
      <c r="BXG23" s="24">
        <v>0</v>
      </c>
      <c r="BXH23" s="24">
        <v>0</v>
      </c>
      <c r="BXI23" s="24">
        <v>0</v>
      </c>
      <c r="BXJ23" s="24">
        <v>0</v>
      </c>
      <c r="BXK23" s="24">
        <v>0</v>
      </c>
      <c r="BXL23" s="24">
        <v>0</v>
      </c>
      <c r="BXM23" s="24">
        <v>0</v>
      </c>
      <c r="BXN23" s="24">
        <v>0</v>
      </c>
      <c r="BXO23" s="24">
        <v>0</v>
      </c>
      <c r="BXP23" s="24">
        <v>0</v>
      </c>
      <c r="BXQ23" s="24">
        <v>0</v>
      </c>
      <c r="BXR23" s="24">
        <v>0</v>
      </c>
      <c r="BXS23" s="24">
        <v>0</v>
      </c>
      <c r="BXT23" s="24">
        <v>0</v>
      </c>
      <c r="BXU23" s="24">
        <v>0</v>
      </c>
      <c r="BXV23" s="24">
        <v>0</v>
      </c>
      <c r="BXW23" s="24">
        <v>0</v>
      </c>
      <c r="BXX23" s="24">
        <v>0</v>
      </c>
      <c r="BXY23" s="24">
        <v>0</v>
      </c>
      <c r="BXZ23" s="24">
        <v>0</v>
      </c>
      <c r="BYA23" s="24">
        <v>0</v>
      </c>
      <c r="BYB23" s="24">
        <v>0</v>
      </c>
      <c r="BYC23" s="24">
        <v>0</v>
      </c>
      <c r="BYD23" s="24">
        <v>0</v>
      </c>
      <c r="BYE23" s="24">
        <v>0</v>
      </c>
      <c r="BYF23" s="24">
        <v>0</v>
      </c>
      <c r="BYG23" s="24">
        <v>0</v>
      </c>
      <c r="BYH23" s="24">
        <v>0</v>
      </c>
      <c r="BYI23" s="24">
        <v>0</v>
      </c>
      <c r="BYJ23" s="24">
        <v>0</v>
      </c>
      <c r="BYK23" s="24">
        <v>0</v>
      </c>
      <c r="BYL23" s="24">
        <v>0</v>
      </c>
      <c r="BYM23" s="24">
        <v>0</v>
      </c>
      <c r="BYN23" s="24">
        <v>0</v>
      </c>
      <c r="BYO23" s="24">
        <v>0</v>
      </c>
      <c r="BYP23" s="24">
        <v>0</v>
      </c>
      <c r="BYQ23" s="24">
        <v>0</v>
      </c>
      <c r="BYR23" s="24">
        <v>0</v>
      </c>
      <c r="BYS23" s="24">
        <v>0</v>
      </c>
      <c r="BYT23" s="24">
        <v>0</v>
      </c>
      <c r="BYU23" s="24">
        <v>0</v>
      </c>
      <c r="BYV23" s="24">
        <v>0</v>
      </c>
      <c r="BYW23" s="24">
        <v>0</v>
      </c>
      <c r="BYX23" s="24">
        <v>0</v>
      </c>
      <c r="BYY23" s="24">
        <v>0</v>
      </c>
      <c r="BYZ23" s="24">
        <v>0</v>
      </c>
      <c r="BZA23" s="24">
        <v>0</v>
      </c>
      <c r="BZB23" s="24">
        <v>0</v>
      </c>
      <c r="BZC23" s="24">
        <v>0</v>
      </c>
      <c r="BZD23" s="24">
        <v>0</v>
      </c>
      <c r="BZE23" s="24">
        <v>0</v>
      </c>
      <c r="BZF23" s="24">
        <v>0</v>
      </c>
      <c r="BZG23" s="24">
        <v>0</v>
      </c>
      <c r="BZH23" s="24">
        <v>0</v>
      </c>
      <c r="BZI23" s="24">
        <v>0</v>
      </c>
      <c r="BZJ23" s="24">
        <v>0</v>
      </c>
      <c r="BZK23" s="24">
        <v>0</v>
      </c>
      <c r="BZL23" s="24">
        <v>0</v>
      </c>
      <c r="BZM23" s="24">
        <v>0</v>
      </c>
      <c r="BZN23" s="24">
        <v>0</v>
      </c>
      <c r="BZO23" s="24">
        <v>0</v>
      </c>
      <c r="BZP23" s="24">
        <v>0</v>
      </c>
      <c r="BZQ23" s="24">
        <v>0</v>
      </c>
      <c r="BZR23" s="24">
        <v>0</v>
      </c>
      <c r="BZS23" s="24">
        <v>0</v>
      </c>
      <c r="BZT23" s="24">
        <v>0</v>
      </c>
      <c r="BZU23" s="24">
        <v>0</v>
      </c>
      <c r="BZV23" s="24">
        <v>0</v>
      </c>
      <c r="BZW23" s="24">
        <v>0</v>
      </c>
      <c r="BZX23" s="24">
        <v>0</v>
      </c>
      <c r="BZY23" s="24">
        <v>0</v>
      </c>
      <c r="BZZ23" s="24">
        <v>0</v>
      </c>
      <c r="CAA23" s="24">
        <v>0</v>
      </c>
      <c r="CAB23" s="24">
        <v>0</v>
      </c>
      <c r="CAC23" s="24">
        <v>0</v>
      </c>
      <c r="CAD23" s="24">
        <v>0</v>
      </c>
      <c r="CAE23" s="24">
        <v>0</v>
      </c>
      <c r="CAF23" s="24">
        <v>0</v>
      </c>
      <c r="CAG23" s="24">
        <v>0</v>
      </c>
      <c r="CAH23" s="24">
        <v>0</v>
      </c>
      <c r="CAI23" s="24">
        <v>0</v>
      </c>
      <c r="CAJ23" s="24">
        <v>0</v>
      </c>
      <c r="CAK23" s="24">
        <v>0</v>
      </c>
      <c r="CAL23" s="24">
        <v>0</v>
      </c>
      <c r="CAM23" s="24">
        <v>0</v>
      </c>
      <c r="CAN23" s="24">
        <v>0</v>
      </c>
      <c r="CAO23" s="24">
        <v>0</v>
      </c>
      <c r="CAP23" s="24">
        <v>0</v>
      </c>
      <c r="CAQ23" s="24">
        <v>0</v>
      </c>
      <c r="CAR23" s="24">
        <v>0</v>
      </c>
      <c r="CAS23" s="24">
        <v>0</v>
      </c>
      <c r="CAT23" s="24">
        <v>0</v>
      </c>
      <c r="CAU23" s="24">
        <v>0</v>
      </c>
      <c r="CAV23" s="24">
        <v>0</v>
      </c>
      <c r="CAW23" s="24">
        <v>0</v>
      </c>
      <c r="CAX23" s="24">
        <v>0</v>
      </c>
      <c r="CAY23" s="24">
        <v>0</v>
      </c>
      <c r="CAZ23" s="24">
        <v>0</v>
      </c>
      <c r="CBA23" s="24">
        <v>0</v>
      </c>
      <c r="CBB23" s="24">
        <v>0</v>
      </c>
      <c r="CBC23" s="24">
        <v>0</v>
      </c>
      <c r="CBD23" s="24">
        <v>0</v>
      </c>
      <c r="CBE23" s="24">
        <v>0</v>
      </c>
      <c r="CBF23" s="24">
        <v>0</v>
      </c>
      <c r="CBG23" s="24">
        <v>0</v>
      </c>
      <c r="CBH23" s="24">
        <v>0</v>
      </c>
      <c r="CBI23" s="24">
        <v>0</v>
      </c>
      <c r="CBJ23" s="24">
        <v>0</v>
      </c>
      <c r="CBK23" s="24">
        <v>0</v>
      </c>
      <c r="CBL23" s="24">
        <v>0</v>
      </c>
      <c r="CBM23" s="24">
        <v>0</v>
      </c>
      <c r="CBN23" s="24">
        <v>0</v>
      </c>
      <c r="CBO23" s="24">
        <v>0</v>
      </c>
      <c r="CBP23" s="24">
        <v>0</v>
      </c>
      <c r="CBQ23" s="24">
        <v>0</v>
      </c>
      <c r="CBR23" s="24">
        <v>0</v>
      </c>
      <c r="CBS23" s="24">
        <v>0</v>
      </c>
      <c r="CBT23" s="24">
        <v>0</v>
      </c>
      <c r="CBU23" s="24">
        <v>0</v>
      </c>
      <c r="CBV23" s="24">
        <v>0</v>
      </c>
      <c r="CBW23" s="24">
        <v>0</v>
      </c>
      <c r="CBX23" s="24">
        <v>0</v>
      </c>
      <c r="CBY23" s="24">
        <v>0</v>
      </c>
      <c r="CBZ23" s="24">
        <v>0</v>
      </c>
      <c r="CCA23" s="24">
        <v>0</v>
      </c>
      <c r="CCB23" s="24">
        <v>0</v>
      </c>
      <c r="CCC23" s="24">
        <v>0</v>
      </c>
      <c r="CCD23" s="24">
        <v>0</v>
      </c>
      <c r="CCE23" s="24">
        <v>0</v>
      </c>
      <c r="CCF23" s="24">
        <v>0</v>
      </c>
      <c r="CCG23" s="24">
        <v>0</v>
      </c>
      <c r="CCH23" s="24">
        <v>0</v>
      </c>
      <c r="CCI23" s="24">
        <v>0</v>
      </c>
      <c r="CCJ23" s="24">
        <v>0</v>
      </c>
      <c r="CCK23" s="24">
        <v>0</v>
      </c>
      <c r="CCL23" s="24">
        <v>0</v>
      </c>
      <c r="CCM23" s="24">
        <v>0</v>
      </c>
      <c r="CCN23" s="24">
        <v>0</v>
      </c>
      <c r="CCO23" s="24">
        <v>0</v>
      </c>
      <c r="CCP23" s="24">
        <v>0</v>
      </c>
      <c r="CCQ23" s="24">
        <v>0</v>
      </c>
      <c r="CCR23" s="24">
        <v>0</v>
      </c>
      <c r="CCS23" s="24">
        <v>0</v>
      </c>
      <c r="CCT23" s="24">
        <v>0</v>
      </c>
      <c r="CCU23" s="24">
        <v>0</v>
      </c>
      <c r="CCV23" s="24">
        <v>0</v>
      </c>
      <c r="CCW23" s="24">
        <v>0</v>
      </c>
      <c r="CCX23" s="24">
        <v>0</v>
      </c>
      <c r="CCY23" s="24">
        <v>0</v>
      </c>
      <c r="CCZ23" s="24">
        <v>0</v>
      </c>
      <c r="CDA23" s="24">
        <v>0</v>
      </c>
      <c r="CDB23" s="24">
        <v>0</v>
      </c>
      <c r="CDC23" s="24">
        <v>0</v>
      </c>
      <c r="CDD23" s="24">
        <v>0</v>
      </c>
      <c r="CDE23" s="24">
        <v>0</v>
      </c>
      <c r="CDF23" s="24">
        <v>0</v>
      </c>
      <c r="CDG23" s="24">
        <v>0</v>
      </c>
      <c r="CDH23" s="24">
        <v>0</v>
      </c>
      <c r="CDI23" s="24">
        <v>0</v>
      </c>
      <c r="CDJ23" s="24">
        <v>0</v>
      </c>
      <c r="CDK23" s="24">
        <v>0</v>
      </c>
      <c r="CDL23" s="24">
        <v>0</v>
      </c>
      <c r="CDM23" s="24">
        <v>0</v>
      </c>
      <c r="CDN23" s="24">
        <v>0</v>
      </c>
      <c r="CDO23" s="24">
        <v>0</v>
      </c>
      <c r="CDP23" s="24">
        <v>0</v>
      </c>
      <c r="CDQ23" s="24">
        <v>0</v>
      </c>
      <c r="CDR23" s="24">
        <v>0</v>
      </c>
      <c r="CDS23" s="24">
        <v>0</v>
      </c>
      <c r="CDT23" s="24">
        <v>0</v>
      </c>
      <c r="CDU23" s="24">
        <v>0</v>
      </c>
      <c r="CDV23" s="24">
        <v>0</v>
      </c>
      <c r="CDW23" s="24">
        <v>0</v>
      </c>
      <c r="CDX23" s="24">
        <v>0</v>
      </c>
      <c r="CDY23" s="24">
        <v>0</v>
      </c>
      <c r="CDZ23" s="24">
        <v>0</v>
      </c>
      <c r="CEA23" s="24">
        <v>0</v>
      </c>
      <c r="CEB23" s="24">
        <v>0</v>
      </c>
      <c r="CEC23" s="24">
        <v>0</v>
      </c>
      <c r="CED23" s="24">
        <v>0</v>
      </c>
      <c r="CEE23" s="24">
        <v>0</v>
      </c>
      <c r="CEF23" s="24">
        <v>0</v>
      </c>
      <c r="CEG23" s="24">
        <v>0</v>
      </c>
      <c r="CEH23" s="24">
        <v>0</v>
      </c>
      <c r="CEI23" s="24">
        <v>0</v>
      </c>
      <c r="CEJ23" s="24">
        <v>0</v>
      </c>
      <c r="CEK23" s="24">
        <v>0</v>
      </c>
      <c r="CEL23" s="24">
        <v>0</v>
      </c>
      <c r="CEM23" s="24">
        <v>0</v>
      </c>
      <c r="CEN23" s="24">
        <v>0</v>
      </c>
      <c r="CEO23" s="24">
        <v>0</v>
      </c>
      <c r="CEP23" s="24">
        <v>0</v>
      </c>
      <c r="CEQ23" s="24">
        <v>0</v>
      </c>
      <c r="CER23" s="24">
        <v>0</v>
      </c>
      <c r="CES23" s="24">
        <v>0</v>
      </c>
      <c r="CET23" s="24">
        <v>0</v>
      </c>
      <c r="CEU23" s="24">
        <v>0</v>
      </c>
      <c r="CEV23" s="24">
        <v>0</v>
      </c>
      <c r="CEW23" s="24">
        <v>0</v>
      </c>
      <c r="CEX23" s="24">
        <v>0</v>
      </c>
      <c r="CEY23" s="24">
        <v>0</v>
      </c>
      <c r="CEZ23" s="24">
        <v>0</v>
      </c>
      <c r="CFA23" s="24">
        <v>0</v>
      </c>
      <c r="CFB23" s="24">
        <v>0</v>
      </c>
      <c r="CFC23" s="24">
        <v>0</v>
      </c>
      <c r="CFD23" s="24">
        <v>0</v>
      </c>
      <c r="CFE23" s="24">
        <v>0</v>
      </c>
      <c r="CFF23" s="24">
        <v>0</v>
      </c>
      <c r="CFG23" s="24">
        <v>0</v>
      </c>
      <c r="CFH23" s="24">
        <v>0</v>
      </c>
      <c r="CFI23" s="24">
        <v>0</v>
      </c>
      <c r="CFJ23" s="24">
        <v>0</v>
      </c>
      <c r="CFK23" s="24">
        <v>0</v>
      </c>
      <c r="CFL23" s="24">
        <v>0</v>
      </c>
      <c r="CFM23" s="24">
        <v>0</v>
      </c>
      <c r="CFN23" s="24">
        <v>0</v>
      </c>
      <c r="CFO23" s="24">
        <v>0</v>
      </c>
      <c r="CFP23" s="24">
        <v>0</v>
      </c>
      <c r="CFQ23" s="24">
        <v>0</v>
      </c>
      <c r="CFR23" s="24">
        <v>0</v>
      </c>
      <c r="CFS23" s="24">
        <v>0</v>
      </c>
      <c r="CFT23" s="24">
        <v>0</v>
      </c>
      <c r="CFU23" s="24">
        <v>0</v>
      </c>
      <c r="CFV23" s="24">
        <v>0</v>
      </c>
      <c r="CFW23" s="24">
        <v>0</v>
      </c>
      <c r="CFX23" s="24">
        <v>0</v>
      </c>
      <c r="CFY23" s="24">
        <v>0</v>
      </c>
      <c r="CFZ23" s="24">
        <v>0</v>
      </c>
      <c r="CGA23" s="24">
        <v>0</v>
      </c>
      <c r="CGB23" s="24">
        <v>0</v>
      </c>
      <c r="CGC23" s="24">
        <v>0</v>
      </c>
      <c r="CGD23" s="24">
        <v>0</v>
      </c>
      <c r="CGE23" s="24">
        <v>0</v>
      </c>
      <c r="CGF23" s="24">
        <v>0</v>
      </c>
      <c r="CGG23" s="24">
        <v>0</v>
      </c>
      <c r="CGH23" s="24">
        <v>0</v>
      </c>
      <c r="CGI23" s="24">
        <v>0</v>
      </c>
      <c r="CGJ23" s="24">
        <v>0</v>
      </c>
      <c r="CGK23" s="24">
        <v>0</v>
      </c>
      <c r="CGL23" s="24">
        <v>0</v>
      </c>
      <c r="CGM23" s="24">
        <v>0</v>
      </c>
      <c r="CGN23" s="24">
        <v>0</v>
      </c>
      <c r="CGO23" s="24">
        <v>0</v>
      </c>
      <c r="CGP23" s="24">
        <v>0</v>
      </c>
      <c r="CGQ23" s="24">
        <v>0</v>
      </c>
      <c r="CGR23" s="24">
        <v>0</v>
      </c>
      <c r="CGS23" s="24">
        <v>0</v>
      </c>
      <c r="CGT23" s="24">
        <v>0</v>
      </c>
      <c r="CGU23" s="24">
        <v>0</v>
      </c>
      <c r="CGV23" s="24">
        <v>0</v>
      </c>
      <c r="CGW23" s="24">
        <v>0</v>
      </c>
      <c r="CGX23" s="24">
        <v>0</v>
      </c>
      <c r="CGY23" s="24">
        <v>0</v>
      </c>
      <c r="CGZ23" s="24">
        <v>0</v>
      </c>
      <c r="CHA23" s="24">
        <v>0</v>
      </c>
      <c r="CHB23" s="24">
        <v>0</v>
      </c>
      <c r="CHC23" s="24">
        <v>0</v>
      </c>
      <c r="CHD23" s="24">
        <v>0</v>
      </c>
      <c r="CHE23" s="24">
        <v>0</v>
      </c>
      <c r="CHF23" s="24">
        <v>0</v>
      </c>
      <c r="CHG23" s="24">
        <v>0</v>
      </c>
      <c r="CHH23" s="24">
        <v>0</v>
      </c>
      <c r="CHI23" s="24">
        <v>0</v>
      </c>
      <c r="CHJ23" s="24">
        <v>0</v>
      </c>
      <c r="CHK23" s="24">
        <v>0</v>
      </c>
      <c r="CHL23" s="24">
        <v>0</v>
      </c>
      <c r="CHM23" s="24">
        <v>0</v>
      </c>
      <c r="CHN23" s="24">
        <v>0</v>
      </c>
      <c r="CHO23" s="24">
        <v>0</v>
      </c>
      <c r="CHP23" s="24">
        <v>0</v>
      </c>
      <c r="CHQ23" s="24">
        <v>0</v>
      </c>
      <c r="CHR23" s="24">
        <v>0</v>
      </c>
      <c r="CHS23" s="24">
        <v>0</v>
      </c>
      <c r="CHT23" s="24">
        <v>0</v>
      </c>
      <c r="CHU23" s="24">
        <v>0</v>
      </c>
      <c r="CHV23" s="24">
        <v>0</v>
      </c>
      <c r="CHW23" s="24">
        <v>0</v>
      </c>
      <c r="CHX23" s="24">
        <v>0</v>
      </c>
      <c r="CHY23" s="24">
        <v>0</v>
      </c>
      <c r="CHZ23" s="24">
        <v>0</v>
      </c>
      <c r="CIA23" s="24">
        <v>0</v>
      </c>
      <c r="CIB23" s="24">
        <v>0</v>
      </c>
      <c r="CIC23" s="24">
        <v>0</v>
      </c>
      <c r="CID23" s="24">
        <v>0</v>
      </c>
      <c r="CIE23" s="24">
        <v>0</v>
      </c>
      <c r="CIF23" s="24">
        <v>0</v>
      </c>
      <c r="CIG23" s="24">
        <v>0</v>
      </c>
      <c r="CIH23" s="24">
        <v>0</v>
      </c>
      <c r="CII23" s="24">
        <v>0</v>
      </c>
      <c r="CIJ23" s="24">
        <v>0</v>
      </c>
      <c r="CIK23" s="24">
        <v>0</v>
      </c>
      <c r="CIL23" s="24">
        <v>0</v>
      </c>
      <c r="CIM23" s="24">
        <v>0</v>
      </c>
      <c r="CIN23" s="24">
        <v>0</v>
      </c>
      <c r="CIO23" s="24">
        <v>0</v>
      </c>
      <c r="CIP23" s="24">
        <v>0</v>
      </c>
      <c r="CIQ23" s="24">
        <v>0</v>
      </c>
      <c r="CIR23" s="24">
        <v>0</v>
      </c>
      <c r="CIS23" s="24">
        <v>0</v>
      </c>
      <c r="CIT23" s="24">
        <v>0</v>
      </c>
      <c r="CIU23" s="24">
        <v>0</v>
      </c>
      <c r="CIV23" s="24">
        <v>0</v>
      </c>
      <c r="CIW23" s="24">
        <v>0</v>
      </c>
      <c r="CIX23" s="24">
        <v>0</v>
      </c>
      <c r="CIY23" s="24">
        <v>0</v>
      </c>
      <c r="CIZ23" s="24">
        <v>0</v>
      </c>
      <c r="CJA23" s="24">
        <v>0</v>
      </c>
      <c r="CJB23" s="24">
        <v>0</v>
      </c>
      <c r="CJC23" s="24">
        <v>0</v>
      </c>
      <c r="CJD23" s="24">
        <v>0</v>
      </c>
      <c r="CJE23" s="24">
        <v>0</v>
      </c>
      <c r="CJF23" s="24">
        <v>0</v>
      </c>
      <c r="CJG23" s="24">
        <v>0</v>
      </c>
      <c r="CJH23" s="24">
        <v>0</v>
      </c>
      <c r="CJI23" s="24">
        <v>0</v>
      </c>
      <c r="CJJ23" s="24">
        <v>0</v>
      </c>
      <c r="CJK23" s="24">
        <v>0</v>
      </c>
      <c r="CJL23" s="24">
        <v>0</v>
      </c>
      <c r="CJM23" s="24">
        <v>0</v>
      </c>
      <c r="CJN23" s="24">
        <v>0</v>
      </c>
      <c r="CJO23" s="24">
        <v>0</v>
      </c>
      <c r="CJP23" s="24">
        <v>0</v>
      </c>
      <c r="CJQ23" s="24">
        <v>0</v>
      </c>
      <c r="CJR23" s="24">
        <v>0</v>
      </c>
      <c r="CJS23" s="24">
        <v>0</v>
      </c>
      <c r="CJT23" s="24">
        <v>0</v>
      </c>
      <c r="CJU23" s="24">
        <v>0</v>
      </c>
      <c r="CJV23" s="24">
        <v>0</v>
      </c>
      <c r="CJW23" s="24">
        <v>0</v>
      </c>
      <c r="CJX23" s="24">
        <v>0</v>
      </c>
      <c r="CJY23" s="24">
        <v>0</v>
      </c>
      <c r="CJZ23" s="24">
        <v>0</v>
      </c>
      <c r="CKA23" s="24">
        <v>0</v>
      </c>
      <c r="CKB23" s="24">
        <v>0</v>
      </c>
      <c r="CKC23" s="24">
        <v>0</v>
      </c>
      <c r="CKD23" s="24">
        <v>0</v>
      </c>
      <c r="CKE23" s="24">
        <v>0</v>
      </c>
      <c r="CKF23" s="24">
        <v>0</v>
      </c>
      <c r="CKG23" s="24">
        <v>0</v>
      </c>
      <c r="CKH23" s="24">
        <v>0</v>
      </c>
      <c r="CKI23" s="24">
        <v>0</v>
      </c>
      <c r="CKJ23" s="24">
        <v>0</v>
      </c>
      <c r="CKK23" s="24">
        <v>0</v>
      </c>
      <c r="CKL23" s="24">
        <v>0</v>
      </c>
      <c r="CKM23" s="24">
        <v>0</v>
      </c>
      <c r="CKN23" s="24">
        <v>0</v>
      </c>
      <c r="CKO23" s="24">
        <v>0</v>
      </c>
      <c r="CKP23" s="24">
        <v>0</v>
      </c>
      <c r="CKQ23" s="24">
        <v>0</v>
      </c>
      <c r="CKR23" s="24">
        <v>0</v>
      </c>
      <c r="CKS23" s="24">
        <v>0</v>
      </c>
      <c r="CKT23" s="24">
        <v>0</v>
      </c>
      <c r="CKU23" s="24">
        <v>0</v>
      </c>
      <c r="CKV23" s="24">
        <v>0</v>
      </c>
      <c r="CKW23" s="24">
        <v>0</v>
      </c>
      <c r="CKX23" s="24">
        <v>0</v>
      </c>
      <c r="CKY23" s="24">
        <v>0</v>
      </c>
      <c r="CKZ23" s="24">
        <v>0</v>
      </c>
      <c r="CLA23" s="24">
        <v>0</v>
      </c>
      <c r="CLB23" s="24">
        <v>0</v>
      </c>
      <c r="CLC23" s="24">
        <v>0</v>
      </c>
      <c r="CLD23" s="24">
        <v>0</v>
      </c>
      <c r="CLE23" s="24">
        <v>0</v>
      </c>
      <c r="CLF23" s="24">
        <v>0</v>
      </c>
      <c r="CLG23" s="24">
        <v>0</v>
      </c>
      <c r="CLH23" s="24">
        <v>0</v>
      </c>
      <c r="CLI23" s="24">
        <v>0</v>
      </c>
      <c r="CLJ23" s="24">
        <v>0</v>
      </c>
      <c r="CLK23" s="24">
        <v>0</v>
      </c>
      <c r="CLL23" s="24">
        <v>0</v>
      </c>
      <c r="CLM23" s="24">
        <v>0</v>
      </c>
      <c r="CLN23" s="24">
        <v>0</v>
      </c>
      <c r="CLO23" s="24">
        <v>0</v>
      </c>
      <c r="CLP23" s="24">
        <v>0</v>
      </c>
      <c r="CLQ23" s="24">
        <v>0</v>
      </c>
      <c r="CLR23" s="24">
        <v>0</v>
      </c>
      <c r="CLS23" s="24">
        <v>0</v>
      </c>
      <c r="CLT23" s="24">
        <v>0</v>
      </c>
      <c r="CLU23" s="24">
        <v>0</v>
      </c>
      <c r="CLV23" s="24">
        <v>0</v>
      </c>
      <c r="CLW23" s="24">
        <v>0</v>
      </c>
      <c r="CLX23" s="24">
        <v>0</v>
      </c>
      <c r="CLY23" s="24">
        <v>0</v>
      </c>
      <c r="CLZ23" s="24">
        <v>0</v>
      </c>
      <c r="CMA23" s="24">
        <v>0</v>
      </c>
      <c r="CMB23" s="24">
        <v>0</v>
      </c>
      <c r="CMC23" s="24">
        <v>0</v>
      </c>
      <c r="CMD23" s="24">
        <v>0</v>
      </c>
      <c r="CME23" s="24">
        <v>0</v>
      </c>
      <c r="CMF23" s="24">
        <v>0</v>
      </c>
      <c r="CMG23" s="24">
        <v>0</v>
      </c>
      <c r="CMH23" s="24">
        <v>0</v>
      </c>
      <c r="CMI23" s="24">
        <v>0</v>
      </c>
      <c r="CMJ23" s="24">
        <v>0</v>
      </c>
      <c r="CMK23" s="24">
        <v>0</v>
      </c>
      <c r="CML23" s="24">
        <v>0</v>
      </c>
      <c r="CMM23" s="24">
        <v>0</v>
      </c>
      <c r="CMN23" s="24">
        <v>0</v>
      </c>
      <c r="CMO23" s="24">
        <v>0</v>
      </c>
      <c r="CMP23" s="24">
        <v>0</v>
      </c>
      <c r="CMQ23" s="24">
        <v>0</v>
      </c>
      <c r="CMR23" s="24">
        <v>0</v>
      </c>
      <c r="CMS23" s="24">
        <v>0</v>
      </c>
      <c r="CMT23" s="24">
        <v>0</v>
      </c>
      <c r="CMU23" s="24">
        <v>0</v>
      </c>
      <c r="CMV23" s="24">
        <v>0</v>
      </c>
      <c r="CMW23" s="24">
        <v>0</v>
      </c>
      <c r="CMX23" s="24">
        <v>0</v>
      </c>
      <c r="CMY23" s="24">
        <v>0</v>
      </c>
      <c r="CMZ23" s="24">
        <v>0</v>
      </c>
      <c r="CNA23" s="24">
        <v>0</v>
      </c>
      <c r="CNB23" s="24">
        <v>0</v>
      </c>
      <c r="CNC23" s="24">
        <v>0</v>
      </c>
      <c r="CND23" s="24">
        <v>0</v>
      </c>
      <c r="CNE23" s="24">
        <v>0</v>
      </c>
      <c r="CNF23" s="24">
        <v>0</v>
      </c>
      <c r="CNG23" s="24">
        <v>0</v>
      </c>
      <c r="CNH23" s="24">
        <v>0</v>
      </c>
      <c r="CNI23" s="24">
        <v>0</v>
      </c>
      <c r="CNJ23" s="24">
        <v>0</v>
      </c>
      <c r="CNK23" s="24">
        <v>0</v>
      </c>
      <c r="CNL23" s="24">
        <v>0</v>
      </c>
      <c r="CNM23" s="24">
        <v>0</v>
      </c>
      <c r="CNN23" s="24">
        <v>0</v>
      </c>
      <c r="CNO23" s="24">
        <v>0</v>
      </c>
      <c r="CNP23" s="24">
        <v>0</v>
      </c>
      <c r="CNQ23" s="24">
        <v>0</v>
      </c>
      <c r="CNR23" s="24">
        <v>0</v>
      </c>
      <c r="CNS23" s="24">
        <v>0</v>
      </c>
      <c r="CNT23" s="24">
        <v>0</v>
      </c>
      <c r="CNU23" s="24">
        <v>0</v>
      </c>
      <c r="CNV23" s="24">
        <v>0</v>
      </c>
      <c r="CNW23" s="24">
        <v>0</v>
      </c>
      <c r="CNX23" s="24">
        <v>0</v>
      </c>
      <c r="CNY23" s="24">
        <v>0</v>
      </c>
      <c r="CNZ23" s="24">
        <v>0</v>
      </c>
      <c r="COA23" s="24">
        <v>0</v>
      </c>
      <c r="COB23" s="24">
        <v>0</v>
      </c>
      <c r="COC23" s="24">
        <v>0</v>
      </c>
      <c r="COD23" s="24">
        <v>0</v>
      </c>
      <c r="COE23" s="24">
        <v>0</v>
      </c>
      <c r="COF23" s="24">
        <v>0</v>
      </c>
      <c r="COG23" s="24">
        <v>0</v>
      </c>
      <c r="COH23" s="24">
        <v>0</v>
      </c>
      <c r="COI23" s="24">
        <v>0</v>
      </c>
      <c r="COJ23" s="24">
        <v>0</v>
      </c>
      <c r="COK23" s="24">
        <v>0</v>
      </c>
      <c r="COL23" s="24">
        <v>0</v>
      </c>
      <c r="COM23" s="24">
        <v>0</v>
      </c>
      <c r="CON23" s="24">
        <v>0</v>
      </c>
      <c r="COO23" s="24">
        <v>0</v>
      </c>
      <c r="COP23" s="24">
        <v>0</v>
      </c>
      <c r="COQ23" s="24">
        <v>0</v>
      </c>
      <c r="COR23" s="24">
        <v>0</v>
      </c>
      <c r="COS23" s="24">
        <v>0</v>
      </c>
      <c r="COT23" s="24">
        <v>0</v>
      </c>
      <c r="COU23" s="24">
        <v>0</v>
      </c>
      <c r="COV23" s="24">
        <v>0</v>
      </c>
      <c r="COW23" s="24">
        <v>0</v>
      </c>
      <c r="COX23" s="24">
        <v>0</v>
      </c>
      <c r="COY23" s="24">
        <v>0</v>
      </c>
      <c r="COZ23" s="24">
        <v>0</v>
      </c>
      <c r="CPA23" s="24">
        <v>0</v>
      </c>
      <c r="CPB23" s="24">
        <v>0</v>
      </c>
      <c r="CPC23" s="24">
        <v>0</v>
      </c>
      <c r="CPD23" s="24">
        <v>0</v>
      </c>
      <c r="CPE23" s="24">
        <v>0</v>
      </c>
      <c r="CPF23" s="24">
        <v>0</v>
      </c>
      <c r="CPG23" s="24">
        <v>0</v>
      </c>
      <c r="CPH23" s="24">
        <v>0</v>
      </c>
      <c r="CPI23" s="24">
        <v>0</v>
      </c>
      <c r="CPJ23" s="24">
        <v>0</v>
      </c>
      <c r="CPK23" s="24">
        <v>0</v>
      </c>
      <c r="CPL23" s="24">
        <v>0</v>
      </c>
      <c r="CPM23" s="24">
        <v>0</v>
      </c>
      <c r="CPN23" s="24">
        <v>0</v>
      </c>
      <c r="CPO23" s="24">
        <v>0</v>
      </c>
      <c r="CPP23" s="24">
        <v>0</v>
      </c>
      <c r="CPQ23" s="24">
        <v>0</v>
      </c>
      <c r="CPR23" s="24">
        <v>0</v>
      </c>
      <c r="CPS23" s="24">
        <v>0</v>
      </c>
      <c r="CPT23" s="24">
        <v>0</v>
      </c>
      <c r="CPU23" s="24">
        <v>0</v>
      </c>
      <c r="CPV23" s="24">
        <v>0</v>
      </c>
      <c r="CPW23" s="24">
        <v>0</v>
      </c>
      <c r="CPX23" s="24">
        <v>0</v>
      </c>
      <c r="CPY23" s="24">
        <v>0</v>
      </c>
      <c r="CPZ23" s="24">
        <v>0</v>
      </c>
      <c r="CQA23" s="24">
        <v>0</v>
      </c>
      <c r="CQB23" s="24">
        <v>0</v>
      </c>
      <c r="CQC23" s="24">
        <v>0</v>
      </c>
      <c r="CQD23" s="24">
        <v>0</v>
      </c>
      <c r="CQE23" s="24">
        <v>0</v>
      </c>
      <c r="CQF23" s="24">
        <v>0</v>
      </c>
      <c r="CQG23" s="24">
        <v>0</v>
      </c>
      <c r="CQH23" s="24">
        <v>0</v>
      </c>
      <c r="CQI23" s="24">
        <v>0</v>
      </c>
      <c r="CQJ23" s="24">
        <v>0</v>
      </c>
      <c r="CQK23" s="24">
        <v>0</v>
      </c>
      <c r="CQL23" s="24">
        <v>0</v>
      </c>
      <c r="CQM23" s="24">
        <v>0</v>
      </c>
      <c r="CQN23" s="24">
        <v>0</v>
      </c>
      <c r="CQO23" s="24">
        <v>0</v>
      </c>
      <c r="CQP23" s="24">
        <v>0</v>
      </c>
      <c r="CQQ23" s="24">
        <v>0</v>
      </c>
      <c r="CQR23" s="24">
        <v>0</v>
      </c>
      <c r="CQS23" s="24">
        <v>0</v>
      </c>
      <c r="CQT23" s="24">
        <v>0</v>
      </c>
      <c r="CQU23" s="24">
        <v>0</v>
      </c>
      <c r="CQV23" s="24">
        <v>0</v>
      </c>
      <c r="CQW23" s="24">
        <v>0</v>
      </c>
      <c r="CQX23" s="24">
        <v>0</v>
      </c>
      <c r="CQY23" s="24">
        <v>0</v>
      </c>
      <c r="CQZ23" s="24">
        <v>0</v>
      </c>
      <c r="CRA23" s="24">
        <v>0</v>
      </c>
      <c r="CRB23" s="24">
        <v>0</v>
      </c>
      <c r="CRC23" s="24">
        <v>0</v>
      </c>
      <c r="CRD23" s="24">
        <v>0</v>
      </c>
      <c r="CRE23" s="24">
        <v>0</v>
      </c>
      <c r="CRF23" s="24">
        <v>0</v>
      </c>
      <c r="CRG23" s="24">
        <v>0</v>
      </c>
      <c r="CRH23" s="24">
        <v>0</v>
      </c>
      <c r="CRI23" s="24">
        <v>0</v>
      </c>
      <c r="CRJ23" s="24">
        <v>0</v>
      </c>
      <c r="CRK23" s="24">
        <v>0</v>
      </c>
      <c r="CRL23" s="24">
        <v>0</v>
      </c>
      <c r="CRM23" s="24">
        <v>0</v>
      </c>
      <c r="CRN23" s="24">
        <v>0</v>
      </c>
      <c r="CRO23" s="24">
        <v>0</v>
      </c>
      <c r="CRP23" s="24">
        <v>0</v>
      </c>
      <c r="CRQ23" s="24">
        <v>0</v>
      </c>
      <c r="CRR23" s="24">
        <v>0</v>
      </c>
      <c r="CRS23" s="24">
        <v>0</v>
      </c>
      <c r="CRT23" s="24">
        <v>0</v>
      </c>
      <c r="CRU23" s="24">
        <v>0</v>
      </c>
      <c r="CRV23" s="24">
        <v>0</v>
      </c>
      <c r="CRW23" s="24">
        <v>0</v>
      </c>
      <c r="CRX23" s="24">
        <v>0</v>
      </c>
      <c r="CRY23" s="24">
        <v>0</v>
      </c>
      <c r="CRZ23" s="24">
        <v>0</v>
      </c>
      <c r="CSA23" s="24">
        <v>0</v>
      </c>
      <c r="CSB23" s="24">
        <v>0</v>
      </c>
      <c r="CSC23" s="24">
        <v>0</v>
      </c>
      <c r="CSD23" s="24">
        <v>0</v>
      </c>
      <c r="CSE23" s="24">
        <v>0</v>
      </c>
      <c r="CSF23" s="24">
        <v>0</v>
      </c>
      <c r="CSG23" s="24">
        <v>0</v>
      </c>
      <c r="CSH23" s="24">
        <v>0</v>
      </c>
      <c r="CSI23" s="24">
        <v>0</v>
      </c>
      <c r="CSJ23" s="24">
        <v>0</v>
      </c>
      <c r="CSK23" s="24">
        <v>0</v>
      </c>
      <c r="CSL23" s="24">
        <v>0</v>
      </c>
      <c r="CSM23" s="24">
        <v>0</v>
      </c>
      <c r="CSN23" s="24">
        <v>0</v>
      </c>
      <c r="CSO23" s="24">
        <v>0</v>
      </c>
      <c r="CSP23" s="24">
        <v>0</v>
      </c>
      <c r="CSQ23" s="24">
        <v>0</v>
      </c>
      <c r="CSR23" s="24">
        <v>0</v>
      </c>
      <c r="CSS23" s="24">
        <v>0</v>
      </c>
      <c r="CST23" s="24">
        <v>0</v>
      </c>
      <c r="CSU23" s="24">
        <v>0</v>
      </c>
      <c r="CSV23" s="24">
        <v>0</v>
      </c>
      <c r="CSW23" s="24">
        <v>0</v>
      </c>
      <c r="CSX23" s="24">
        <v>0</v>
      </c>
      <c r="CSY23" s="24">
        <v>0</v>
      </c>
      <c r="CSZ23" s="24">
        <v>0</v>
      </c>
      <c r="CTA23" s="24">
        <v>0</v>
      </c>
      <c r="CTB23" s="24">
        <v>0</v>
      </c>
      <c r="CTC23" s="24">
        <v>0</v>
      </c>
      <c r="CTD23" s="24">
        <v>0</v>
      </c>
      <c r="CTE23" s="24">
        <v>0</v>
      </c>
      <c r="CTF23" s="24">
        <v>0</v>
      </c>
      <c r="CTG23" s="24">
        <v>0</v>
      </c>
      <c r="CTH23" s="24">
        <v>0</v>
      </c>
      <c r="CTI23" s="24">
        <v>0</v>
      </c>
      <c r="CTJ23" s="24">
        <v>0</v>
      </c>
      <c r="CTK23" s="24">
        <v>0</v>
      </c>
      <c r="CTL23" s="24">
        <v>0</v>
      </c>
      <c r="CTM23" s="24">
        <v>0</v>
      </c>
      <c r="CTN23" s="24">
        <v>0</v>
      </c>
      <c r="CTO23" s="24">
        <v>0</v>
      </c>
      <c r="CTP23" s="24">
        <v>0</v>
      </c>
      <c r="CTQ23" s="24">
        <v>0</v>
      </c>
      <c r="CTR23" s="24">
        <v>0</v>
      </c>
      <c r="CTS23" s="24">
        <v>0</v>
      </c>
      <c r="CTT23" s="24">
        <v>0</v>
      </c>
      <c r="CTU23" s="24">
        <v>0</v>
      </c>
      <c r="CTV23" s="24">
        <v>0</v>
      </c>
      <c r="CTW23" s="24">
        <v>0</v>
      </c>
      <c r="CTX23" s="24">
        <v>0</v>
      </c>
      <c r="CTY23" s="24">
        <v>0</v>
      </c>
      <c r="CTZ23" s="24">
        <v>0</v>
      </c>
      <c r="CUA23" s="24">
        <v>0</v>
      </c>
      <c r="CUB23" s="24">
        <v>0</v>
      </c>
      <c r="CUC23" s="24">
        <v>0</v>
      </c>
      <c r="CUD23" s="24">
        <v>0</v>
      </c>
      <c r="CUE23" s="24">
        <v>0</v>
      </c>
      <c r="CUF23" s="24">
        <v>0</v>
      </c>
      <c r="CUG23" s="24">
        <v>0</v>
      </c>
      <c r="CUH23" s="24">
        <v>0</v>
      </c>
      <c r="CUI23" s="24">
        <v>0</v>
      </c>
      <c r="CUJ23" s="24">
        <v>0</v>
      </c>
      <c r="CUK23" s="24">
        <v>0</v>
      </c>
      <c r="CUL23" s="24">
        <v>0</v>
      </c>
      <c r="CUM23" s="24">
        <v>0</v>
      </c>
      <c r="CUN23" s="24">
        <v>0</v>
      </c>
      <c r="CUO23" s="24">
        <v>0</v>
      </c>
      <c r="CUP23" s="24">
        <v>0</v>
      </c>
      <c r="CUQ23" s="24">
        <v>0</v>
      </c>
      <c r="CUR23" s="24">
        <v>0</v>
      </c>
      <c r="CUS23" s="24">
        <v>0</v>
      </c>
      <c r="CUT23" s="24">
        <v>0</v>
      </c>
      <c r="CUU23" s="24">
        <v>0</v>
      </c>
      <c r="CUV23" s="24">
        <v>0</v>
      </c>
      <c r="CUW23" s="24">
        <v>0</v>
      </c>
      <c r="CUX23" s="24">
        <v>0</v>
      </c>
      <c r="CUY23" s="24">
        <v>0</v>
      </c>
      <c r="CUZ23" s="24">
        <v>0</v>
      </c>
      <c r="CVA23" s="24">
        <v>0</v>
      </c>
      <c r="CVB23" s="24">
        <v>0</v>
      </c>
      <c r="CVC23" s="24">
        <v>0</v>
      </c>
      <c r="CVD23" s="24">
        <v>0</v>
      </c>
      <c r="CVE23" s="24">
        <v>0</v>
      </c>
      <c r="CVF23" s="24">
        <v>0</v>
      </c>
      <c r="CVG23" s="24">
        <v>0</v>
      </c>
      <c r="CVH23" s="24">
        <v>0</v>
      </c>
      <c r="CVI23" s="24">
        <v>0</v>
      </c>
      <c r="CVJ23" s="24">
        <v>0</v>
      </c>
      <c r="CVK23" s="24">
        <v>0</v>
      </c>
      <c r="CVL23" s="24">
        <v>0</v>
      </c>
      <c r="CVM23" s="24">
        <v>0</v>
      </c>
      <c r="CVN23" s="24">
        <v>0</v>
      </c>
      <c r="CVO23" s="24">
        <v>0</v>
      </c>
      <c r="CVP23" s="24">
        <v>0</v>
      </c>
      <c r="CVQ23" s="24">
        <v>0</v>
      </c>
      <c r="CVR23" s="24">
        <v>0</v>
      </c>
      <c r="CVS23" s="24">
        <v>0</v>
      </c>
      <c r="CVT23" s="24">
        <v>0</v>
      </c>
      <c r="CVU23" s="24">
        <v>0</v>
      </c>
      <c r="CVV23" s="24">
        <v>0</v>
      </c>
      <c r="CVW23" s="24">
        <v>0</v>
      </c>
      <c r="CVX23" s="24">
        <v>0</v>
      </c>
      <c r="CVY23" s="24">
        <v>0</v>
      </c>
      <c r="CVZ23" s="24">
        <v>0</v>
      </c>
      <c r="CWA23" s="24">
        <v>0</v>
      </c>
      <c r="CWB23" s="24">
        <v>0</v>
      </c>
      <c r="CWC23" s="24">
        <v>0</v>
      </c>
      <c r="CWD23" s="24">
        <v>0</v>
      </c>
      <c r="CWE23" s="24">
        <v>0</v>
      </c>
      <c r="CWF23" s="24">
        <v>0</v>
      </c>
      <c r="CWG23" s="24">
        <v>0</v>
      </c>
      <c r="CWH23" s="24">
        <v>0</v>
      </c>
      <c r="CWI23" s="24">
        <v>0</v>
      </c>
      <c r="CWJ23" s="24">
        <v>0</v>
      </c>
      <c r="CWK23" s="24">
        <v>0</v>
      </c>
      <c r="CWL23" s="24">
        <v>0</v>
      </c>
      <c r="CWM23" s="24">
        <v>0</v>
      </c>
      <c r="CWN23" s="24">
        <v>0</v>
      </c>
      <c r="CWO23" s="24">
        <v>0</v>
      </c>
      <c r="CWP23" s="24">
        <v>0</v>
      </c>
      <c r="CWQ23" s="24">
        <v>0</v>
      </c>
      <c r="CWR23" s="24">
        <v>0</v>
      </c>
      <c r="CWS23" s="24">
        <v>0</v>
      </c>
      <c r="CWT23" s="24">
        <v>0</v>
      </c>
      <c r="CWU23" s="24">
        <v>0</v>
      </c>
      <c r="CWV23" s="24">
        <v>0</v>
      </c>
      <c r="CWW23" s="24">
        <v>0</v>
      </c>
      <c r="CWX23" s="24">
        <v>0</v>
      </c>
      <c r="CWY23" s="24">
        <v>0</v>
      </c>
      <c r="CWZ23" s="24">
        <v>0</v>
      </c>
      <c r="CXA23" s="24">
        <v>0</v>
      </c>
      <c r="CXB23" s="24">
        <v>0</v>
      </c>
      <c r="CXC23" s="24">
        <v>0</v>
      </c>
      <c r="CXD23" s="24">
        <v>0</v>
      </c>
      <c r="CXE23" s="24">
        <v>0</v>
      </c>
      <c r="CXF23" s="24">
        <v>0</v>
      </c>
      <c r="CXG23" s="24">
        <v>0</v>
      </c>
      <c r="CXH23" s="24">
        <v>0</v>
      </c>
      <c r="CXI23" s="24">
        <v>0</v>
      </c>
      <c r="CXJ23" s="24">
        <v>0</v>
      </c>
      <c r="CXK23" s="24">
        <v>0</v>
      </c>
      <c r="CXL23" s="24">
        <v>0</v>
      </c>
      <c r="CXM23" s="24">
        <v>0</v>
      </c>
      <c r="CXN23" s="24">
        <v>0</v>
      </c>
      <c r="CXO23" s="24">
        <v>0</v>
      </c>
      <c r="CXP23" s="24">
        <v>0</v>
      </c>
      <c r="CXQ23" s="24">
        <v>0</v>
      </c>
      <c r="CXR23" s="24">
        <v>0</v>
      </c>
      <c r="CXS23" s="24">
        <v>0</v>
      </c>
      <c r="CXT23" s="24">
        <v>0</v>
      </c>
      <c r="CXU23" s="24">
        <v>0</v>
      </c>
      <c r="CXV23" s="24">
        <v>0</v>
      </c>
      <c r="CXW23" s="24">
        <v>0</v>
      </c>
      <c r="CXX23" s="24">
        <v>0</v>
      </c>
      <c r="CXY23" s="24">
        <v>0</v>
      </c>
      <c r="CXZ23" s="24">
        <v>0</v>
      </c>
      <c r="CYA23" s="24">
        <v>0</v>
      </c>
      <c r="CYB23" s="24">
        <v>0</v>
      </c>
      <c r="CYC23" s="24">
        <v>0</v>
      </c>
      <c r="CYD23" s="24">
        <v>0</v>
      </c>
      <c r="CYE23" s="24">
        <v>0</v>
      </c>
      <c r="CYF23" s="24">
        <v>0</v>
      </c>
      <c r="CYG23" s="24">
        <v>0</v>
      </c>
      <c r="CYH23" s="24">
        <v>0</v>
      </c>
      <c r="CYI23" s="24">
        <v>0</v>
      </c>
      <c r="CYJ23" s="24">
        <v>0</v>
      </c>
      <c r="CYK23" s="24">
        <v>0</v>
      </c>
      <c r="CYL23" s="24">
        <v>0</v>
      </c>
      <c r="CYM23" s="24">
        <v>0</v>
      </c>
      <c r="CYN23" s="24">
        <v>0</v>
      </c>
      <c r="CYO23" s="24">
        <v>0</v>
      </c>
      <c r="CYP23" s="24">
        <v>0</v>
      </c>
      <c r="CYQ23" s="24">
        <v>0</v>
      </c>
      <c r="CYR23" s="24">
        <v>0</v>
      </c>
      <c r="CYS23" s="24">
        <v>0</v>
      </c>
      <c r="CYT23" s="24">
        <v>0</v>
      </c>
      <c r="CYU23" s="24">
        <v>0</v>
      </c>
      <c r="CYV23" s="24">
        <v>0</v>
      </c>
      <c r="CYW23" s="24">
        <v>0</v>
      </c>
      <c r="CYX23" s="24">
        <v>0</v>
      </c>
      <c r="CYY23" s="24">
        <v>0</v>
      </c>
      <c r="CYZ23" s="24">
        <v>0</v>
      </c>
      <c r="CZA23" s="24">
        <v>0</v>
      </c>
      <c r="CZB23" s="24">
        <v>0</v>
      </c>
      <c r="CZC23" s="24">
        <v>0</v>
      </c>
      <c r="CZD23" s="24">
        <v>0</v>
      </c>
      <c r="CZE23" s="24">
        <v>0</v>
      </c>
      <c r="CZF23" s="24">
        <v>0</v>
      </c>
      <c r="CZG23" s="24">
        <v>0</v>
      </c>
      <c r="CZH23" s="24">
        <v>0</v>
      </c>
      <c r="CZI23" s="24">
        <v>0</v>
      </c>
      <c r="CZJ23" s="24">
        <v>0</v>
      </c>
      <c r="CZK23" s="24">
        <v>0</v>
      </c>
      <c r="CZL23" s="24">
        <v>0</v>
      </c>
      <c r="CZM23" s="24">
        <v>0</v>
      </c>
      <c r="CZN23" s="24">
        <v>0</v>
      </c>
      <c r="CZO23" s="24">
        <v>0</v>
      </c>
      <c r="CZP23" s="24">
        <v>0</v>
      </c>
      <c r="CZQ23" s="24">
        <v>0</v>
      </c>
      <c r="CZR23" s="24">
        <v>0</v>
      </c>
      <c r="CZS23" s="24">
        <v>0</v>
      </c>
      <c r="CZT23" s="24">
        <v>0</v>
      </c>
      <c r="CZU23" s="24">
        <v>0</v>
      </c>
      <c r="CZV23" s="24">
        <v>0</v>
      </c>
      <c r="CZW23" s="24">
        <v>0</v>
      </c>
      <c r="CZX23" s="24">
        <v>0</v>
      </c>
      <c r="CZY23" s="24">
        <v>0</v>
      </c>
      <c r="CZZ23" s="24">
        <v>0</v>
      </c>
      <c r="DAA23" s="24">
        <v>0</v>
      </c>
      <c r="DAB23" s="24">
        <v>0</v>
      </c>
      <c r="DAC23" s="24">
        <v>0</v>
      </c>
      <c r="DAD23" s="24">
        <v>0</v>
      </c>
      <c r="DAE23" s="24">
        <v>0</v>
      </c>
      <c r="DAF23" s="24">
        <v>0</v>
      </c>
      <c r="DAG23" s="24">
        <v>0</v>
      </c>
      <c r="DAH23" s="24">
        <v>0</v>
      </c>
      <c r="DAI23" s="24">
        <v>0</v>
      </c>
      <c r="DAJ23" s="24">
        <v>0</v>
      </c>
      <c r="DAK23" s="24">
        <v>0</v>
      </c>
      <c r="DAL23" s="24">
        <v>0</v>
      </c>
      <c r="DAM23" s="24">
        <v>0</v>
      </c>
      <c r="DAN23" s="24">
        <v>0</v>
      </c>
      <c r="DAO23" s="24">
        <v>0</v>
      </c>
      <c r="DAP23" s="24">
        <v>0</v>
      </c>
      <c r="DAQ23" s="24">
        <v>0</v>
      </c>
      <c r="DAR23" s="24">
        <v>0</v>
      </c>
      <c r="DAS23" s="24">
        <v>0</v>
      </c>
      <c r="DAT23" s="24">
        <v>0</v>
      </c>
      <c r="DAU23" s="24">
        <v>0</v>
      </c>
      <c r="DAV23" s="24">
        <v>0</v>
      </c>
      <c r="DAW23" s="24">
        <v>0</v>
      </c>
      <c r="DAX23" s="24">
        <v>0</v>
      </c>
      <c r="DAY23" s="24">
        <v>0</v>
      </c>
      <c r="DAZ23" s="24">
        <v>0</v>
      </c>
      <c r="DBA23" s="24">
        <v>0</v>
      </c>
      <c r="DBB23" s="24">
        <v>0</v>
      </c>
      <c r="DBC23" s="24">
        <v>0</v>
      </c>
      <c r="DBD23" s="24">
        <v>0</v>
      </c>
      <c r="DBE23" s="24">
        <v>0</v>
      </c>
      <c r="DBF23" s="24">
        <v>0</v>
      </c>
      <c r="DBG23" s="24">
        <v>0</v>
      </c>
      <c r="DBH23" s="24">
        <v>0</v>
      </c>
      <c r="DBI23" s="24">
        <v>0</v>
      </c>
      <c r="DBJ23" s="24">
        <v>0</v>
      </c>
      <c r="DBK23" s="24">
        <v>0</v>
      </c>
      <c r="DBL23" s="24">
        <v>0</v>
      </c>
      <c r="DBM23" s="24">
        <v>0</v>
      </c>
      <c r="DBN23" s="24">
        <v>0</v>
      </c>
      <c r="DBO23" s="24">
        <v>0</v>
      </c>
      <c r="DBP23" s="24">
        <v>0</v>
      </c>
      <c r="DBQ23" s="24">
        <v>0</v>
      </c>
      <c r="DBR23" s="24">
        <v>0</v>
      </c>
      <c r="DBS23" s="24">
        <v>0</v>
      </c>
      <c r="DBT23" s="24">
        <v>0</v>
      </c>
      <c r="DBU23" s="24">
        <v>0</v>
      </c>
      <c r="DBV23" s="24">
        <v>0</v>
      </c>
      <c r="DBW23" s="24">
        <v>0</v>
      </c>
      <c r="DBX23" s="24">
        <v>0</v>
      </c>
      <c r="DBY23" s="24">
        <v>0</v>
      </c>
      <c r="DBZ23" s="24">
        <v>0</v>
      </c>
      <c r="DCA23" s="24">
        <v>0</v>
      </c>
      <c r="DCB23" s="24">
        <v>0</v>
      </c>
      <c r="DCC23" s="24">
        <v>0</v>
      </c>
      <c r="DCD23" s="24">
        <v>0</v>
      </c>
      <c r="DCE23" s="24">
        <v>0</v>
      </c>
      <c r="DCF23" s="24">
        <v>0</v>
      </c>
      <c r="DCG23" s="24">
        <v>0</v>
      </c>
      <c r="DCH23" s="24">
        <v>0</v>
      </c>
      <c r="DCI23" s="24">
        <v>0</v>
      </c>
      <c r="DCJ23" s="24">
        <v>0</v>
      </c>
      <c r="DCK23" s="24">
        <v>0</v>
      </c>
      <c r="DCL23" s="24">
        <v>0</v>
      </c>
      <c r="DCM23" s="24">
        <v>0</v>
      </c>
      <c r="DCN23" s="24">
        <v>0</v>
      </c>
      <c r="DCO23" s="24">
        <v>0</v>
      </c>
      <c r="DCP23" s="24">
        <v>0</v>
      </c>
      <c r="DCQ23" s="24">
        <v>0</v>
      </c>
      <c r="DCR23" s="24">
        <v>0</v>
      </c>
      <c r="DCS23" s="24">
        <v>0</v>
      </c>
      <c r="DCT23" s="24">
        <v>0</v>
      </c>
      <c r="DCU23" s="24">
        <v>0</v>
      </c>
      <c r="DCV23" s="24">
        <v>0</v>
      </c>
      <c r="DCW23" s="24">
        <v>0</v>
      </c>
      <c r="DCX23" s="24">
        <v>0</v>
      </c>
      <c r="DCY23" s="24">
        <v>0</v>
      </c>
      <c r="DCZ23" s="24">
        <v>0</v>
      </c>
      <c r="DDA23" s="24">
        <v>0</v>
      </c>
      <c r="DDB23" s="24">
        <v>0</v>
      </c>
      <c r="DDC23" s="24">
        <v>0</v>
      </c>
      <c r="DDD23" s="24">
        <v>0</v>
      </c>
      <c r="DDE23" s="24">
        <v>0</v>
      </c>
      <c r="DDF23" s="24">
        <v>0</v>
      </c>
      <c r="DDG23" s="24">
        <v>0</v>
      </c>
      <c r="DDH23" s="24">
        <v>0</v>
      </c>
      <c r="DDI23" s="24">
        <v>0</v>
      </c>
      <c r="DDJ23" s="24">
        <v>0</v>
      </c>
      <c r="DDK23" s="24">
        <v>0</v>
      </c>
      <c r="DDL23" s="24">
        <v>0</v>
      </c>
      <c r="DDM23" s="24">
        <v>0</v>
      </c>
      <c r="DDN23" s="24">
        <v>0</v>
      </c>
      <c r="DDO23" s="24">
        <v>0</v>
      </c>
      <c r="DDP23" s="24">
        <v>0</v>
      </c>
      <c r="DDQ23" s="24">
        <v>0</v>
      </c>
      <c r="DDR23" s="24">
        <v>0</v>
      </c>
      <c r="DDS23" s="24">
        <v>0</v>
      </c>
      <c r="DDT23" s="24">
        <v>0</v>
      </c>
      <c r="DDU23" s="24">
        <v>0</v>
      </c>
      <c r="DDV23" s="24">
        <v>0</v>
      </c>
      <c r="DDW23" s="24">
        <v>0</v>
      </c>
      <c r="DDX23" s="24">
        <v>0</v>
      </c>
      <c r="DDY23" s="24">
        <v>0</v>
      </c>
      <c r="DDZ23" s="24">
        <v>0</v>
      </c>
      <c r="DEA23" s="24">
        <v>0</v>
      </c>
      <c r="DEB23" s="24">
        <v>0</v>
      </c>
      <c r="DEC23" s="24">
        <v>0</v>
      </c>
      <c r="DED23" s="24">
        <v>0</v>
      </c>
      <c r="DEE23" s="24">
        <v>0</v>
      </c>
      <c r="DEF23" s="24">
        <v>0</v>
      </c>
      <c r="DEG23" s="24">
        <v>0</v>
      </c>
      <c r="DEH23" s="24">
        <v>0</v>
      </c>
      <c r="DEI23" s="24">
        <v>0</v>
      </c>
      <c r="DEJ23" s="24">
        <v>0</v>
      </c>
      <c r="DEK23" s="24">
        <v>0</v>
      </c>
      <c r="DEL23" s="24">
        <v>0</v>
      </c>
      <c r="DEM23" s="24">
        <v>0</v>
      </c>
      <c r="DEN23" s="24">
        <v>0</v>
      </c>
      <c r="DEO23" s="24">
        <v>0</v>
      </c>
      <c r="DEP23" s="24">
        <v>0</v>
      </c>
      <c r="DEQ23" s="24">
        <v>0</v>
      </c>
      <c r="DER23" s="24">
        <v>0</v>
      </c>
      <c r="DES23" s="24">
        <v>0</v>
      </c>
      <c r="DET23" s="24">
        <v>0</v>
      </c>
      <c r="DEU23" s="24">
        <v>0</v>
      </c>
      <c r="DEV23" s="24">
        <v>0</v>
      </c>
      <c r="DEW23" s="24">
        <v>0</v>
      </c>
      <c r="DEX23" s="24">
        <v>0</v>
      </c>
      <c r="DEY23" s="24">
        <v>0</v>
      </c>
      <c r="DEZ23" s="24">
        <v>0</v>
      </c>
      <c r="DFA23" s="24">
        <v>0</v>
      </c>
      <c r="DFB23" s="24">
        <v>0</v>
      </c>
      <c r="DFC23" s="24">
        <v>0</v>
      </c>
      <c r="DFD23" s="24">
        <v>0</v>
      </c>
      <c r="DFE23" s="24">
        <v>0</v>
      </c>
      <c r="DFF23" s="24">
        <v>0</v>
      </c>
      <c r="DFG23" s="24">
        <v>0</v>
      </c>
      <c r="DFH23" s="24">
        <v>0</v>
      </c>
      <c r="DFI23" s="24">
        <v>0</v>
      </c>
      <c r="DFJ23" s="24">
        <v>0</v>
      </c>
      <c r="DFK23" s="24">
        <v>0</v>
      </c>
      <c r="DFL23" s="24">
        <v>0</v>
      </c>
      <c r="DFM23" s="24">
        <v>0</v>
      </c>
      <c r="DFN23" s="24">
        <v>0</v>
      </c>
      <c r="DFO23" s="24">
        <v>0</v>
      </c>
      <c r="DFP23" s="24">
        <v>0</v>
      </c>
      <c r="DFQ23" s="24">
        <v>0</v>
      </c>
      <c r="DFR23" s="24">
        <v>0</v>
      </c>
      <c r="DFS23" s="24">
        <v>0</v>
      </c>
      <c r="DFT23" s="24">
        <v>0</v>
      </c>
      <c r="DFU23" s="24">
        <v>0</v>
      </c>
      <c r="DFV23" s="24">
        <v>0</v>
      </c>
      <c r="DFW23" s="24">
        <v>0</v>
      </c>
      <c r="DFX23" s="24">
        <v>0</v>
      </c>
      <c r="DFY23" s="24">
        <v>0</v>
      </c>
      <c r="DFZ23" s="24">
        <v>0</v>
      </c>
      <c r="DGA23" s="24">
        <v>0</v>
      </c>
      <c r="DGB23" s="24">
        <v>0</v>
      </c>
      <c r="DGC23" s="24">
        <v>0</v>
      </c>
      <c r="DGD23" s="24">
        <v>0</v>
      </c>
      <c r="DGE23" s="24">
        <v>0</v>
      </c>
      <c r="DGF23" s="24">
        <v>0</v>
      </c>
      <c r="DGG23" s="24">
        <v>0</v>
      </c>
      <c r="DGH23" s="24">
        <v>0</v>
      </c>
      <c r="DGI23" s="24">
        <v>0</v>
      </c>
      <c r="DGJ23" s="24">
        <v>0</v>
      </c>
      <c r="DGK23" s="24">
        <v>0</v>
      </c>
      <c r="DGL23" s="24">
        <v>0</v>
      </c>
      <c r="DGM23" s="24">
        <v>0</v>
      </c>
      <c r="DGN23" s="24">
        <v>0</v>
      </c>
      <c r="DGO23" s="24">
        <v>0</v>
      </c>
      <c r="DGP23" s="24">
        <v>0</v>
      </c>
      <c r="DGQ23" s="24">
        <v>0</v>
      </c>
      <c r="DGR23" s="24">
        <v>0</v>
      </c>
      <c r="DGS23" s="24">
        <v>0</v>
      </c>
      <c r="DGT23" s="24">
        <v>0</v>
      </c>
      <c r="DGU23" s="24">
        <v>0</v>
      </c>
      <c r="DGV23" s="24">
        <v>0</v>
      </c>
      <c r="DGW23" s="24">
        <v>0</v>
      </c>
      <c r="DGX23" s="24">
        <v>0</v>
      </c>
      <c r="DGY23" s="24">
        <v>0</v>
      </c>
      <c r="DGZ23" s="24">
        <v>0</v>
      </c>
      <c r="DHA23" s="24">
        <v>0</v>
      </c>
      <c r="DHB23" s="24">
        <v>0</v>
      </c>
      <c r="DHC23" s="24">
        <v>0</v>
      </c>
      <c r="DHD23" s="24">
        <v>0</v>
      </c>
      <c r="DHE23" s="24">
        <v>0</v>
      </c>
      <c r="DHF23" s="24">
        <v>0</v>
      </c>
      <c r="DHG23" s="24">
        <v>0</v>
      </c>
      <c r="DHH23" s="24">
        <v>0</v>
      </c>
      <c r="DHI23" s="24">
        <v>0</v>
      </c>
      <c r="DHJ23" s="24">
        <v>0</v>
      </c>
      <c r="DHK23" s="24">
        <v>0</v>
      </c>
      <c r="DHL23" s="24">
        <v>0</v>
      </c>
      <c r="DHM23" s="24">
        <v>0</v>
      </c>
      <c r="DHN23" s="24">
        <v>0</v>
      </c>
      <c r="DHO23" s="24">
        <v>0</v>
      </c>
      <c r="DHP23" s="24">
        <v>0</v>
      </c>
      <c r="DHQ23" s="24">
        <v>0</v>
      </c>
      <c r="DHR23" s="24">
        <v>0</v>
      </c>
      <c r="DHS23" s="24">
        <v>0</v>
      </c>
      <c r="DHT23" s="24">
        <v>0</v>
      </c>
      <c r="DHU23" s="24">
        <v>0</v>
      </c>
      <c r="DHV23" s="24">
        <v>0</v>
      </c>
      <c r="DHW23" s="24">
        <v>0</v>
      </c>
      <c r="DHX23" s="24">
        <v>0</v>
      </c>
      <c r="DHY23" s="24">
        <v>0</v>
      </c>
      <c r="DHZ23" s="24">
        <v>0</v>
      </c>
      <c r="DIA23" s="24">
        <v>0</v>
      </c>
      <c r="DIB23" s="24">
        <v>0</v>
      </c>
      <c r="DIC23" s="24">
        <v>0</v>
      </c>
      <c r="DID23" s="24">
        <v>0</v>
      </c>
      <c r="DIE23" s="24">
        <v>0</v>
      </c>
      <c r="DIF23" s="24">
        <v>0</v>
      </c>
      <c r="DIG23" s="24">
        <v>0</v>
      </c>
      <c r="DIH23" s="24">
        <v>0</v>
      </c>
      <c r="DII23" s="24">
        <v>0</v>
      </c>
      <c r="DIJ23" s="24">
        <v>0</v>
      </c>
      <c r="DIK23" s="24">
        <v>0</v>
      </c>
      <c r="DIL23" s="24">
        <v>0</v>
      </c>
      <c r="DIM23" s="24">
        <v>0</v>
      </c>
      <c r="DIN23" s="24">
        <v>0</v>
      </c>
      <c r="DIO23" s="24">
        <v>0</v>
      </c>
      <c r="DIP23" s="24">
        <v>0</v>
      </c>
      <c r="DIQ23" s="24">
        <v>0</v>
      </c>
      <c r="DIR23" s="24">
        <v>0</v>
      </c>
      <c r="DIS23" s="24">
        <v>0</v>
      </c>
      <c r="DIT23" s="24">
        <v>0</v>
      </c>
      <c r="DIU23" s="24">
        <v>0</v>
      </c>
      <c r="DIV23" s="24">
        <v>0</v>
      </c>
      <c r="DIW23" s="24">
        <v>0</v>
      </c>
      <c r="DIX23" s="24">
        <v>0</v>
      </c>
      <c r="DIY23" s="24">
        <v>0</v>
      </c>
      <c r="DIZ23" s="24">
        <v>0</v>
      </c>
      <c r="DJA23" s="24">
        <v>0</v>
      </c>
      <c r="DJB23" s="24">
        <v>0</v>
      </c>
      <c r="DJC23" s="24">
        <v>0</v>
      </c>
      <c r="DJD23" s="24">
        <v>0</v>
      </c>
      <c r="DJE23" s="24">
        <v>0</v>
      </c>
      <c r="DJF23" s="24">
        <v>0</v>
      </c>
      <c r="DJG23" s="24">
        <v>0</v>
      </c>
      <c r="DJH23" s="24">
        <v>0</v>
      </c>
      <c r="DJI23" s="24">
        <v>0</v>
      </c>
      <c r="DJJ23" s="24">
        <v>0</v>
      </c>
      <c r="DJK23" s="24">
        <v>0</v>
      </c>
      <c r="DJL23" s="24">
        <v>0</v>
      </c>
      <c r="DJM23" s="24">
        <v>0</v>
      </c>
      <c r="DJN23" s="24">
        <v>0</v>
      </c>
      <c r="DJO23" s="24">
        <v>0</v>
      </c>
      <c r="DJP23" s="24">
        <v>0</v>
      </c>
      <c r="DJQ23" s="24">
        <v>0</v>
      </c>
      <c r="DJR23" s="24">
        <v>0</v>
      </c>
      <c r="DJS23" s="24">
        <v>0</v>
      </c>
      <c r="DJT23" s="24">
        <v>0</v>
      </c>
      <c r="DJU23" s="24">
        <v>0</v>
      </c>
      <c r="DJV23" s="24">
        <v>0</v>
      </c>
      <c r="DJW23" s="24">
        <v>0</v>
      </c>
      <c r="DJX23" s="24">
        <v>0</v>
      </c>
      <c r="DJY23" s="24">
        <v>0</v>
      </c>
      <c r="DJZ23" s="24">
        <v>0</v>
      </c>
      <c r="DKA23" s="24">
        <v>0</v>
      </c>
      <c r="DKB23" s="24">
        <v>0</v>
      </c>
      <c r="DKC23" s="24">
        <v>0</v>
      </c>
      <c r="DKD23" s="24">
        <v>0</v>
      </c>
      <c r="DKE23" s="24">
        <v>0</v>
      </c>
      <c r="DKF23" s="24">
        <v>0</v>
      </c>
      <c r="DKG23" s="24">
        <v>0</v>
      </c>
      <c r="DKH23" s="24">
        <v>0</v>
      </c>
      <c r="DKI23" s="24">
        <v>0</v>
      </c>
      <c r="DKJ23" s="24">
        <v>0</v>
      </c>
      <c r="DKK23" s="24">
        <v>0</v>
      </c>
      <c r="DKL23" s="24">
        <v>0</v>
      </c>
      <c r="DKM23" s="24">
        <v>0</v>
      </c>
      <c r="DKN23" s="24">
        <v>0</v>
      </c>
      <c r="DKO23" s="24">
        <v>0</v>
      </c>
      <c r="DKP23" s="24">
        <v>0</v>
      </c>
      <c r="DKQ23" s="24">
        <v>0</v>
      </c>
      <c r="DKR23" s="24">
        <v>0</v>
      </c>
      <c r="DKS23" s="24">
        <v>0</v>
      </c>
      <c r="DKT23" s="24">
        <v>0</v>
      </c>
      <c r="DKU23" s="24">
        <v>0</v>
      </c>
      <c r="DKV23" s="24">
        <v>0</v>
      </c>
      <c r="DKW23" s="24">
        <v>0</v>
      </c>
      <c r="DKX23" s="24">
        <v>0</v>
      </c>
      <c r="DKY23" s="24">
        <v>0</v>
      </c>
      <c r="DKZ23" s="24">
        <v>0</v>
      </c>
      <c r="DLA23" s="24">
        <v>0</v>
      </c>
      <c r="DLB23" s="24">
        <v>0</v>
      </c>
      <c r="DLC23" s="24">
        <v>0</v>
      </c>
      <c r="DLD23" s="24">
        <v>0</v>
      </c>
      <c r="DLE23" s="24">
        <v>0</v>
      </c>
      <c r="DLF23" s="24">
        <v>0</v>
      </c>
      <c r="DLG23" s="24">
        <v>0</v>
      </c>
      <c r="DLH23" s="24">
        <v>0</v>
      </c>
      <c r="DLI23" s="24">
        <v>0</v>
      </c>
      <c r="DLJ23" s="24">
        <v>0</v>
      </c>
      <c r="DLK23" s="24">
        <v>0</v>
      </c>
      <c r="DLL23" s="24">
        <v>0</v>
      </c>
      <c r="DLM23" s="24">
        <v>0</v>
      </c>
      <c r="DLN23" s="24">
        <v>0</v>
      </c>
      <c r="DLO23" s="24">
        <v>0</v>
      </c>
      <c r="DLP23" s="24">
        <v>0</v>
      </c>
      <c r="DLQ23" s="24">
        <v>0</v>
      </c>
      <c r="DLR23" s="24">
        <v>0</v>
      </c>
      <c r="DLS23" s="24">
        <v>0</v>
      </c>
      <c r="DLT23" s="24">
        <v>0</v>
      </c>
      <c r="DLU23" s="24">
        <v>0</v>
      </c>
      <c r="DLV23" s="24">
        <v>0</v>
      </c>
      <c r="DLW23" s="24">
        <v>0</v>
      </c>
      <c r="DLX23" s="24">
        <v>0</v>
      </c>
      <c r="DLY23" s="24">
        <v>0</v>
      </c>
      <c r="DLZ23" s="24">
        <v>0</v>
      </c>
      <c r="DMA23" s="24">
        <v>0</v>
      </c>
      <c r="DMB23" s="24">
        <v>0</v>
      </c>
      <c r="DMC23" s="24">
        <v>0</v>
      </c>
      <c r="DMD23" s="24">
        <v>0</v>
      </c>
      <c r="DME23" s="24">
        <v>0</v>
      </c>
      <c r="DMF23" s="24">
        <v>0</v>
      </c>
      <c r="DMG23" s="24">
        <v>0</v>
      </c>
      <c r="DMH23" s="24">
        <v>0</v>
      </c>
      <c r="DMI23" s="24">
        <v>0</v>
      </c>
      <c r="DMJ23" s="24">
        <v>0</v>
      </c>
      <c r="DMK23" s="24">
        <v>0</v>
      </c>
      <c r="DML23" s="24">
        <v>0</v>
      </c>
      <c r="DMM23" s="24">
        <v>0</v>
      </c>
      <c r="DMN23" s="24">
        <v>0</v>
      </c>
      <c r="DMO23" s="24">
        <v>0</v>
      </c>
      <c r="DMP23" s="24">
        <v>0</v>
      </c>
      <c r="DMQ23" s="24">
        <v>0</v>
      </c>
      <c r="DMR23" s="24">
        <v>0</v>
      </c>
      <c r="DMS23" s="24">
        <v>0</v>
      </c>
      <c r="DMT23" s="24">
        <v>0</v>
      </c>
      <c r="DMU23" s="24">
        <v>0</v>
      </c>
      <c r="DMV23" s="24">
        <v>0</v>
      </c>
      <c r="DMW23" s="24">
        <v>0</v>
      </c>
      <c r="DMX23" s="24">
        <v>0</v>
      </c>
      <c r="DMY23" s="24">
        <v>0</v>
      </c>
      <c r="DMZ23" s="24">
        <v>0</v>
      </c>
      <c r="DNA23" s="24">
        <v>0</v>
      </c>
      <c r="DNB23" s="24">
        <v>0</v>
      </c>
      <c r="DNC23" s="24">
        <v>0</v>
      </c>
      <c r="DND23" s="24">
        <v>0</v>
      </c>
      <c r="DNE23" s="24">
        <v>0</v>
      </c>
      <c r="DNF23" s="24">
        <v>0</v>
      </c>
      <c r="DNG23" s="24">
        <v>0</v>
      </c>
      <c r="DNH23" s="24">
        <v>0</v>
      </c>
      <c r="DNI23" s="24">
        <v>0</v>
      </c>
      <c r="DNJ23" s="24">
        <v>0</v>
      </c>
      <c r="DNK23" s="24">
        <v>0</v>
      </c>
      <c r="DNL23" s="24">
        <v>0</v>
      </c>
      <c r="DNM23" s="24">
        <v>0</v>
      </c>
      <c r="DNN23" s="24">
        <v>0</v>
      </c>
      <c r="DNO23" s="24">
        <v>0</v>
      </c>
      <c r="DNP23" s="24">
        <v>0</v>
      </c>
      <c r="DNQ23" s="24">
        <v>0</v>
      </c>
      <c r="DNR23" s="24">
        <v>0</v>
      </c>
      <c r="DNS23" s="24">
        <v>0</v>
      </c>
      <c r="DNT23" s="24">
        <v>0</v>
      </c>
      <c r="DNU23" s="24">
        <v>0</v>
      </c>
      <c r="DNV23" s="24">
        <v>0</v>
      </c>
      <c r="DNW23" s="24">
        <v>0</v>
      </c>
      <c r="DNX23" s="24">
        <v>0</v>
      </c>
      <c r="DNY23" s="24">
        <v>0</v>
      </c>
      <c r="DNZ23" s="24">
        <v>0</v>
      </c>
      <c r="DOA23" s="24">
        <v>0</v>
      </c>
      <c r="DOB23" s="24">
        <v>0</v>
      </c>
      <c r="DOC23" s="24">
        <v>0</v>
      </c>
      <c r="DOD23" s="24">
        <v>0</v>
      </c>
      <c r="DOE23" s="24">
        <v>0</v>
      </c>
      <c r="DOF23" s="24">
        <v>0</v>
      </c>
      <c r="DOG23" s="24">
        <v>0</v>
      </c>
      <c r="DOH23" s="24">
        <v>0</v>
      </c>
      <c r="DOI23" s="24">
        <v>0</v>
      </c>
      <c r="DOJ23" s="24">
        <v>0</v>
      </c>
      <c r="DOK23" s="24">
        <v>0</v>
      </c>
      <c r="DOL23" s="24">
        <v>0</v>
      </c>
      <c r="DOM23" s="24">
        <v>0</v>
      </c>
      <c r="DON23" s="24">
        <v>0</v>
      </c>
      <c r="DOO23" s="24">
        <v>0</v>
      </c>
      <c r="DOP23" s="24">
        <v>0</v>
      </c>
      <c r="DOQ23" s="24">
        <v>0</v>
      </c>
      <c r="DOR23" s="24">
        <v>0</v>
      </c>
      <c r="DOS23" s="24">
        <v>0</v>
      </c>
      <c r="DOT23" s="24">
        <v>0</v>
      </c>
      <c r="DOU23" s="24">
        <v>0</v>
      </c>
      <c r="DOV23" s="24">
        <v>0</v>
      </c>
      <c r="DOW23" s="24">
        <v>0</v>
      </c>
      <c r="DOX23" s="24">
        <v>0</v>
      </c>
      <c r="DOY23" s="24">
        <v>0</v>
      </c>
      <c r="DOZ23" s="24">
        <v>0</v>
      </c>
      <c r="DPA23" s="24">
        <v>0</v>
      </c>
      <c r="DPB23" s="24">
        <v>0</v>
      </c>
      <c r="DPC23" s="24">
        <v>0</v>
      </c>
      <c r="DPD23" s="24">
        <v>0</v>
      </c>
      <c r="DPE23" s="24">
        <v>0</v>
      </c>
      <c r="DPF23" s="24">
        <v>0</v>
      </c>
      <c r="DPG23" s="24">
        <v>0</v>
      </c>
      <c r="DPH23" s="24">
        <v>0</v>
      </c>
      <c r="DPI23" s="24">
        <v>0</v>
      </c>
      <c r="DPJ23" s="24">
        <v>0</v>
      </c>
      <c r="DPK23" s="24">
        <v>0</v>
      </c>
      <c r="DPL23" s="24">
        <v>0</v>
      </c>
      <c r="DPM23" s="24">
        <v>0</v>
      </c>
      <c r="DPN23" s="24">
        <v>0</v>
      </c>
      <c r="DPO23" s="24">
        <v>0</v>
      </c>
      <c r="DPP23" s="24">
        <v>0</v>
      </c>
      <c r="DPQ23" s="24">
        <v>0</v>
      </c>
      <c r="DPR23" s="24">
        <v>0</v>
      </c>
      <c r="DPS23" s="24">
        <v>0</v>
      </c>
      <c r="DPT23" s="24">
        <v>0</v>
      </c>
      <c r="DPU23" s="24">
        <v>0</v>
      </c>
      <c r="DPV23" s="24">
        <v>0</v>
      </c>
      <c r="DPW23" s="24">
        <v>0</v>
      </c>
      <c r="DPX23" s="24">
        <v>0</v>
      </c>
      <c r="DPY23" s="24">
        <v>0</v>
      </c>
      <c r="DPZ23" s="24">
        <v>0</v>
      </c>
      <c r="DQA23" s="24">
        <v>0</v>
      </c>
      <c r="DQB23" s="24">
        <v>0</v>
      </c>
      <c r="DQC23" s="24">
        <v>0</v>
      </c>
      <c r="DQD23" s="24">
        <v>0</v>
      </c>
      <c r="DQE23" s="24">
        <v>0</v>
      </c>
      <c r="DQF23" s="24">
        <v>0</v>
      </c>
      <c r="DQG23" s="24">
        <v>0</v>
      </c>
      <c r="DQH23" s="24">
        <v>0</v>
      </c>
      <c r="DQI23" s="24">
        <v>0</v>
      </c>
      <c r="DQJ23" s="24">
        <v>0</v>
      </c>
      <c r="DQK23" s="24">
        <v>0</v>
      </c>
      <c r="DQL23" s="24">
        <v>0</v>
      </c>
      <c r="DQM23" s="24">
        <v>0</v>
      </c>
      <c r="DQN23" s="24">
        <v>0</v>
      </c>
      <c r="DQO23" s="24">
        <v>0</v>
      </c>
      <c r="DQP23" s="24">
        <v>0</v>
      </c>
      <c r="DQQ23" s="24">
        <v>0</v>
      </c>
      <c r="DQR23" s="24">
        <v>0</v>
      </c>
      <c r="DQS23" s="24">
        <v>0</v>
      </c>
      <c r="DQT23" s="24">
        <v>0</v>
      </c>
      <c r="DQU23" s="24">
        <v>0</v>
      </c>
      <c r="DQV23" s="24">
        <v>0</v>
      </c>
      <c r="DQW23" s="24">
        <v>0</v>
      </c>
      <c r="DQX23" s="24">
        <v>0</v>
      </c>
      <c r="DQY23" s="24">
        <v>0</v>
      </c>
      <c r="DQZ23" s="24">
        <v>0</v>
      </c>
      <c r="DRA23" s="24">
        <v>0</v>
      </c>
      <c r="DRB23" s="24">
        <v>0</v>
      </c>
      <c r="DRC23" s="24">
        <v>0</v>
      </c>
      <c r="DRD23" s="24">
        <v>0</v>
      </c>
      <c r="DRE23" s="24">
        <v>0</v>
      </c>
      <c r="DRF23" s="24">
        <v>0</v>
      </c>
      <c r="DRG23" s="24">
        <v>0</v>
      </c>
      <c r="DRH23" s="24">
        <v>0</v>
      </c>
      <c r="DRI23" s="24">
        <v>0</v>
      </c>
      <c r="DRJ23" s="24">
        <v>0</v>
      </c>
      <c r="DRK23" s="24">
        <v>0</v>
      </c>
      <c r="DRL23" s="24">
        <v>0</v>
      </c>
      <c r="DRM23" s="24">
        <v>0</v>
      </c>
      <c r="DRN23" s="24">
        <v>0</v>
      </c>
      <c r="DRO23" s="24">
        <v>0</v>
      </c>
      <c r="DRP23" s="24">
        <v>0</v>
      </c>
      <c r="DRQ23" s="24">
        <v>0</v>
      </c>
      <c r="DRR23" s="24">
        <v>0</v>
      </c>
      <c r="DRS23" s="24">
        <v>0</v>
      </c>
      <c r="DRT23" s="24">
        <v>0</v>
      </c>
      <c r="DRU23" s="24">
        <v>0</v>
      </c>
      <c r="DRV23" s="24">
        <v>0</v>
      </c>
      <c r="DRW23" s="24">
        <v>0</v>
      </c>
      <c r="DRX23" s="24">
        <v>0</v>
      </c>
      <c r="DRY23" s="24">
        <v>0</v>
      </c>
      <c r="DRZ23" s="24">
        <v>0</v>
      </c>
      <c r="DSA23" s="24">
        <v>0</v>
      </c>
      <c r="DSB23" s="24">
        <v>0</v>
      </c>
      <c r="DSC23" s="24">
        <v>0</v>
      </c>
      <c r="DSD23" s="24">
        <v>0</v>
      </c>
      <c r="DSE23" s="24">
        <v>0</v>
      </c>
      <c r="DSF23" s="24">
        <v>0</v>
      </c>
      <c r="DSG23" s="24">
        <v>0</v>
      </c>
      <c r="DSH23" s="24">
        <v>0</v>
      </c>
      <c r="DSI23" s="24">
        <v>0</v>
      </c>
      <c r="DSJ23" s="24">
        <v>0</v>
      </c>
      <c r="DSK23" s="24">
        <v>0</v>
      </c>
      <c r="DSL23" s="24">
        <v>0</v>
      </c>
      <c r="DSM23" s="24">
        <v>0</v>
      </c>
      <c r="DSN23" s="24">
        <v>0</v>
      </c>
      <c r="DSO23" s="24">
        <v>0</v>
      </c>
      <c r="DSP23" s="24">
        <v>0</v>
      </c>
      <c r="DSQ23" s="24">
        <v>0</v>
      </c>
      <c r="DSR23" s="24">
        <v>0</v>
      </c>
      <c r="DSS23" s="24">
        <v>0</v>
      </c>
      <c r="DST23" s="24">
        <v>0</v>
      </c>
      <c r="DSU23" s="24">
        <v>0</v>
      </c>
      <c r="DSV23" s="24">
        <v>0</v>
      </c>
      <c r="DSW23" s="24">
        <v>0</v>
      </c>
      <c r="DSX23" s="24">
        <v>0</v>
      </c>
      <c r="DSY23" s="24">
        <v>0</v>
      </c>
      <c r="DSZ23" s="24">
        <v>0</v>
      </c>
      <c r="DTA23" s="24">
        <v>0</v>
      </c>
      <c r="DTB23" s="24">
        <v>0</v>
      </c>
      <c r="DTC23" s="24">
        <v>0</v>
      </c>
      <c r="DTD23" s="24">
        <v>0</v>
      </c>
      <c r="DTE23" s="24">
        <v>0</v>
      </c>
      <c r="DTF23" s="24">
        <v>0</v>
      </c>
      <c r="DTG23" s="24">
        <v>0</v>
      </c>
      <c r="DTH23" s="24">
        <v>0</v>
      </c>
      <c r="DTI23" s="24">
        <v>0</v>
      </c>
      <c r="DTJ23" s="24">
        <v>0</v>
      </c>
      <c r="DTK23" s="24">
        <v>0</v>
      </c>
      <c r="DTL23" s="24">
        <v>0</v>
      </c>
      <c r="DTM23" s="24">
        <v>0</v>
      </c>
      <c r="DTN23" s="24">
        <v>0</v>
      </c>
      <c r="DTO23" s="24">
        <v>0</v>
      </c>
      <c r="DTP23" s="24">
        <v>0</v>
      </c>
      <c r="DTQ23" s="24">
        <v>0</v>
      </c>
      <c r="DTR23" s="24">
        <v>0</v>
      </c>
      <c r="DTS23" s="24">
        <v>0</v>
      </c>
      <c r="DTT23" s="24">
        <v>0</v>
      </c>
      <c r="DTU23" s="24">
        <v>0</v>
      </c>
      <c r="DTV23" s="24">
        <v>0</v>
      </c>
      <c r="DTW23" s="24">
        <v>0</v>
      </c>
      <c r="DTX23" s="24">
        <v>0</v>
      </c>
      <c r="DTY23" s="24">
        <v>0</v>
      </c>
      <c r="DTZ23" s="24">
        <v>0</v>
      </c>
      <c r="DUA23" s="24">
        <v>0</v>
      </c>
      <c r="DUB23" s="24">
        <v>0</v>
      </c>
      <c r="DUC23" s="24">
        <v>0</v>
      </c>
      <c r="DUD23" s="24">
        <v>0</v>
      </c>
      <c r="DUE23" s="24">
        <v>0</v>
      </c>
      <c r="DUF23" s="24">
        <v>0</v>
      </c>
      <c r="DUG23" s="24">
        <v>0</v>
      </c>
      <c r="DUH23" s="24">
        <v>0</v>
      </c>
      <c r="DUI23" s="24">
        <v>0</v>
      </c>
      <c r="DUJ23" s="24">
        <v>0</v>
      </c>
      <c r="DUK23" s="24">
        <v>0</v>
      </c>
      <c r="DUL23" s="24">
        <v>0</v>
      </c>
      <c r="DUM23" s="24">
        <v>0</v>
      </c>
      <c r="DUN23" s="24">
        <v>0</v>
      </c>
      <c r="DUO23" s="24">
        <v>0</v>
      </c>
      <c r="DUP23" s="24">
        <v>0</v>
      </c>
      <c r="DUQ23" s="24">
        <v>0</v>
      </c>
      <c r="DUR23" s="24">
        <v>0</v>
      </c>
      <c r="DUS23" s="24">
        <v>0</v>
      </c>
      <c r="DUT23" s="24">
        <v>0</v>
      </c>
      <c r="DUU23" s="24">
        <v>0</v>
      </c>
      <c r="DUV23" s="24">
        <v>0</v>
      </c>
      <c r="DUW23" s="24">
        <v>0</v>
      </c>
      <c r="DUX23" s="24">
        <v>0</v>
      </c>
      <c r="DUY23" s="24">
        <v>0</v>
      </c>
      <c r="DUZ23" s="24">
        <v>0</v>
      </c>
      <c r="DVA23" s="24">
        <v>0</v>
      </c>
      <c r="DVB23" s="24">
        <v>0</v>
      </c>
      <c r="DVC23" s="24">
        <v>0</v>
      </c>
      <c r="DVD23" s="24">
        <v>0</v>
      </c>
      <c r="DVE23" s="24">
        <v>0</v>
      </c>
      <c r="DVF23" s="24">
        <v>0</v>
      </c>
      <c r="DVG23" s="24">
        <v>0</v>
      </c>
      <c r="DVH23" s="24">
        <v>0</v>
      </c>
      <c r="DVI23" s="24">
        <v>0</v>
      </c>
      <c r="DVJ23" s="24">
        <v>0</v>
      </c>
      <c r="DVK23" s="24">
        <v>0</v>
      </c>
      <c r="DVL23" s="24">
        <v>0</v>
      </c>
      <c r="DVM23" s="24">
        <v>0</v>
      </c>
      <c r="DVN23" s="24">
        <v>0</v>
      </c>
      <c r="DVO23" s="24">
        <v>0</v>
      </c>
      <c r="DVP23" s="24">
        <v>0</v>
      </c>
      <c r="DVQ23" s="24">
        <v>0</v>
      </c>
      <c r="DVR23" s="24">
        <v>0</v>
      </c>
      <c r="DVS23" s="24">
        <v>0</v>
      </c>
      <c r="DVT23" s="24">
        <v>0</v>
      </c>
      <c r="DVU23" s="24">
        <v>0</v>
      </c>
      <c r="DVV23" s="24">
        <v>0</v>
      </c>
      <c r="DVW23" s="24">
        <v>0</v>
      </c>
      <c r="DVX23" s="24">
        <v>0</v>
      </c>
      <c r="DVY23" s="24">
        <v>0</v>
      </c>
      <c r="DVZ23" s="24">
        <v>0</v>
      </c>
      <c r="DWA23" s="24">
        <v>0</v>
      </c>
      <c r="DWB23" s="24">
        <v>0</v>
      </c>
      <c r="DWC23" s="24">
        <v>0</v>
      </c>
      <c r="DWD23" s="24">
        <v>0</v>
      </c>
      <c r="DWE23" s="24">
        <v>0</v>
      </c>
      <c r="DWF23" s="24">
        <v>0</v>
      </c>
      <c r="DWG23" s="24">
        <v>0</v>
      </c>
      <c r="DWH23" s="24">
        <v>0</v>
      </c>
      <c r="DWI23" s="24">
        <v>0</v>
      </c>
      <c r="DWJ23" s="24">
        <v>0</v>
      </c>
      <c r="DWK23" s="24">
        <v>0</v>
      </c>
      <c r="DWL23" s="24">
        <v>0</v>
      </c>
      <c r="DWM23" s="24">
        <v>0</v>
      </c>
      <c r="DWN23" s="24">
        <v>0</v>
      </c>
      <c r="DWO23" s="24">
        <v>0</v>
      </c>
      <c r="DWP23" s="24">
        <v>0</v>
      </c>
      <c r="DWQ23" s="24">
        <v>0</v>
      </c>
      <c r="DWR23" s="24">
        <v>0</v>
      </c>
      <c r="DWS23" s="24">
        <v>0</v>
      </c>
      <c r="DWT23" s="24">
        <v>0</v>
      </c>
      <c r="DWU23" s="24">
        <v>0</v>
      </c>
      <c r="DWV23" s="24">
        <v>0</v>
      </c>
      <c r="DWW23" s="24">
        <v>0</v>
      </c>
      <c r="DWX23" s="24">
        <v>0</v>
      </c>
      <c r="DWY23" s="24">
        <v>0</v>
      </c>
      <c r="DWZ23" s="24">
        <v>0</v>
      </c>
      <c r="DXA23" s="24">
        <v>0</v>
      </c>
      <c r="DXB23" s="24">
        <v>0</v>
      </c>
      <c r="DXC23" s="24">
        <v>0</v>
      </c>
      <c r="DXD23" s="24">
        <v>0</v>
      </c>
      <c r="DXE23" s="24">
        <v>0</v>
      </c>
      <c r="DXF23" s="24">
        <v>0</v>
      </c>
      <c r="DXG23" s="24">
        <v>0</v>
      </c>
      <c r="DXH23" s="24">
        <v>0</v>
      </c>
      <c r="DXI23" s="24">
        <v>0</v>
      </c>
      <c r="DXJ23" s="24">
        <v>0</v>
      </c>
      <c r="DXK23" s="24">
        <v>0</v>
      </c>
      <c r="DXL23" s="24">
        <v>0</v>
      </c>
      <c r="DXM23" s="24">
        <v>0</v>
      </c>
      <c r="DXN23" s="24">
        <v>0</v>
      </c>
      <c r="DXO23" s="24">
        <v>0</v>
      </c>
      <c r="DXP23" s="24">
        <v>0</v>
      </c>
      <c r="DXQ23" s="24">
        <v>0</v>
      </c>
      <c r="DXR23" s="24">
        <v>0</v>
      </c>
      <c r="DXS23" s="24">
        <v>0</v>
      </c>
      <c r="DXT23" s="24">
        <v>0</v>
      </c>
      <c r="DXU23" s="24">
        <v>0</v>
      </c>
      <c r="DXV23" s="24">
        <v>0</v>
      </c>
      <c r="DXW23" s="24">
        <v>0</v>
      </c>
      <c r="DXX23" s="24">
        <v>0</v>
      </c>
      <c r="DXY23" s="24">
        <v>0</v>
      </c>
      <c r="DXZ23" s="24">
        <v>0</v>
      </c>
      <c r="DYA23" s="24">
        <v>0</v>
      </c>
      <c r="DYB23" s="24">
        <v>0</v>
      </c>
      <c r="DYC23" s="24">
        <v>0</v>
      </c>
      <c r="DYD23" s="24">
        <v>0</v>
      </c>
      <c r="DYE23" s="24">
        <v>0</v>
      </c>
      <c r="DYF23" s="24">
        <v>0</v>
      </c>
      <c r="DYG23" s="24">
        <v>0</v>
      </c>
      <c r="DYH23" s="24">
        <v>0</v>
      </c>
      <c r="DYI23" s="24">
        <v>0</v>
      </c>
      <c r="DYJ23" s="24">
        <v>0</v>
      </c>
      <c r="DYK23" s="24">
        <v>0</v>
      </c>
      <c r="DYL23" s="24">
        <v>0</v>
      </c>
      <c r="DYM23" s="24">
        <v>0</v>
      </c>
      <c r="DYN23" s="24">
        <v>0</v>
      </c>
      <c r="DYO23" s="24">
        <v>0</v>
      </c>
      <c r="DYP23" s="24">
        <v>0</v>
      </c>
      <c r="DYQ23" s="24">
        <v>0</v>
      </c>
      <c r="DYR23" s="24">
        <v>0</v>
      </c>
      <c r="DYS23" s="24">
        <v>0</v>
      </c>
      <c r="DYT23" s="24">
        <v>0</v>
      </c>
      <c r="DYU23" s="24">
        <v>0</v>
      </c>
      <c r="DYV23" s="24">
        <v>0</v>
      </c>
      <c r="DYW23" s="24">
        <v>0</v>
      </c>
      <c r="DYX23" s="24">
        <v>0</v>
      </c>
      <c r="DYY23" s="24">
        <v>0</v>
      </c>
      <c r="DYZ23" s="24">
        <v>0</v>
      </c>
      <c r="DZA23" s="24">
        <v>0</v>
      </c>
      <c r="DZB23" s="24">
        <v>0</v>
      </c>
      <c r="DZC23" s="24">
        <v>0</v>
      </c>
      <c r="DZD23" s="24">
        <v>0</v>
      </c>
      <c r="DZE23" s="24">
        <v>0</v>
      </c>
      <c r="DZF23" s="24">
        <v>0</v>
      </c>
      <c r="DZG23" s="24">
        <v>0</v>
      </c>
      <c r="DZH23" s="24">
        <v>0</v>
      </c>
      <c r="DZI23" s="24">
        <v>0</v>
      </c>
      <c r="DZJ23" s="24">
        <v>0</v>
      </c>
      <c r="DZK23" s="24">
        <v>0</v>
      </c>
      <c r="DZL23" s="24">
        <v>0</v>
      </c>
      <c r="DZM23" s="24">
        <v>0</v>
      </c>
      <c r="DZN23" s="24">
        <v>0</v>
      </c>
      <c r="DZO23" s="24">
        <v>0</v>
      </c>
      <c r="DZP23" s="24">
        <v>0</v>
      </c>
      <c r="DZQ23" s="24">
        <v>0</v>
      </c>
      <c r="DZR23" s="24">
        <v>0</v>
      </c>
      <c r="DZS23" s="24">
        <v>0</v>
      </c>
      <c r="DZT23" s="24">
        <v>0</v>
      </c>
      <c r="DZU23" s="24">
        <v>0</v>
      </c>
      <c r="DZV23" s="24">
        <v>0</v>
      </c>
      <c r="DZW23" s="24">
        <v>0</v>
      </c>
      <c r="DZX23" s="24">
        <v>0</v>
      </c>
      <c r="DZY23" s="24">
        <v>0</v>
      </c>
      <c r="DZZ23" s="24">
        <v>0</v>
      </c>
      <c r="EAA23" s="24">
        <v>0</v>
      </c>
      <c r="EAB23" s="24">
        <v>0</v>
      </c>
      <c r="EAC23" s="24">
        <v>0</v>
      </c>
      <c r="EAD23" s="24">
        <v>0</v>
      </c>
      <c r="EAE23" s="24">
        <v>0</v>
      </c>
      <c r="EAF23" s="24">
        <v>0</v>
      </c>
      <c r="EAG23" s="24">
        <v>0</v>
      </c>
      <c r="EAH23" s="24">
        <v>0</v>
      </c>
      <c r="EAI23" s="24">
        <v>0</v>
      </c>
      <c r="EAJ23" s="24">
        <v>0</v>
      </c>
      <c r="EAK23" s="24">
        <v>0</v>
      </c>
      <c r="EAL23" s="24">
        <v>0</v>
      </c>
      <c r="EAM23" s="24">
        <v>0</v>
      </c>
      <c r="EAN23" s="24">
        <v>0</v>
      </c>
      <c r="EAO23" s="24">
        <v>0</v>
      </c>
      <c r="EAP23" s="24">
        <v>0</v>
      </c>
      <c r="EAQ23" s="24">
        <v>0</v>
      </c>
      <c r="EAR23" s="24">
        <v>0</v>
      </c>
      <c r="EAS23" s="24">
        <v>0</v>
      </c>
      <c r="EAT23" s="24">
        <v>0</v>
      </c>
      <c r="EAU23" s="24">
        <v>0</v>
      </c>
      <c r="EAV23" s="24">
        <v>0</v>
      </c>
      <c r="EAW23" s="24">
        <v>0</v>
      </c>
      <c r="EAX23" s="24">
        <v>0</v>
      </c>
      <c r="EAY23" s="24">
        <v>0</v>
      </c>
      <c r="EAZ23" s="24">
        <v>0</v>
      </c>
      <c r="EBA23" s="24">
        <v>0</v>
      </c>
      <c r="EBB23" s="24">
        <v>0</v>
      </c>
      <c r="EBC23" s="24">
        <v>0</v>
      </c>
      <c r="EBD23" s="24">
        <v>0</v>
      </c>
      <c r="EBE23" s="24">
        <v>0</v>
      </c>
      <c r="EBF23" s="24">
        <v>0</v>
      </c>
      <c r="EBG23" s="24">
        <v>0</v>
      </c>
      <c r="EBH23" s="24">
        <v>0</v>
      </c>
      <c r="EBI23" s="24">
        <v>0</v>
      </c>
      <c r="EBJ23" s="24">
        <v>0</v>
      </c>
      <c r="EBK23" s="24">
        <v>0</v>
      </c>
      <c r="EBL23" s="24">
        <v>0</v>
      </c>
      <c r="EBM23" s="24">
        <v>0</v>
      </c>
      <c r="EBN23" s="24">
        <v>0</v>
      </c>
      <c r="EBO23" s="24">
        <v>0</v>
      </c>
      <c r="EBP23" s="24">
        <v>0</v>
      </c>
      <c r="EBQ23" s="24">
        <v>0</v>
      </c>
      <c r="EBR23" s="24">
        <v>0</v>
      </c>
      <c r="EBS23" s="24">
        <v>0</v>
      </c>
      <c r="EBT23" s="24">
        <v>0</v>
      </c>
      <c r="EBU23" s="24">
        <v>0</v>
      </c>
      <c r="EBV23" s="24">
        <v>0</v>
      </c>
      <c r="EBW23" s="24">
        <v>0</v>
      </c>
      <c r="EBX23" s="24">
        <v>0</v>
      </c>
      <c r="EBY23" s="24">
        <v>0</v>
      </c>
      <c r="EBZ23" s="24">
        <v>0</v>
      </c>
      <c r="ECA23" s="24">
        <v>0</v>
      </c>
      <c r="ECB23" s="24">
        <v>0</v>
      </c>
      <c r="ECC23" s="24">
        <v>0</v>
      </c>
      <c r="ECD23" s="24">
        <v>0</v>
      </c>
      <c r="ECE23" s="24">
        <v>0</v>
      </c>
      <c r="ECF23" s="24">
        <v>0</v>
      </c>
      <c r="ECG23" s="24">
        <v>0</v>
      </c>
      <c r="ECH23" s="24">
        <v>0</v>
      </c>
      <c r="ECI23" s="24">
        <v>0</v>
      </c>
      <c r="ECJ23" s="24">
        <v>0</v>
      </c>
      <c r="ECK23" s="24">
        <v>0</v>
      </c>
      <c r="ECL23" s="24">
        <v>0</v>
      </c>
      <c r="ECM23" s="24">
        <v>0</v>
      </c>
      <c r="ECN23" s="24">
        <v>0</v>
      </c>
      <c r="ECO23" s="24">
        <v>0</v>
      </c>
      <c r="ECP23" s="24">
        <v>0</v>
      </c>
      <c r="ECQ23" s="24">
        <v>0</v>
      </c>
      <c r="ECR23" s="24">
        <v>0</v>
      </c>
      <c r="ECS23" s="24">
        <v>0</v>
      </c>
      <c r="ECT23" s="24">
        <v>0</v>
      </c>
      <c r="ECU23" s="24">
        <v>0</v>
      </c>
      <c r="ECV23" s="24">
        <v>0</v>
      </c>
      <c r="ECW23" s="24">
        <v>0</v>
      </c>
      <c r="ECX23" s="24">
        <v>0</v>
      </c>
      <c r="ECY23" s="24">
        <v>0</v>
      </c>
      <c r="ECZ23" s="24">
        <v>0</v>
      </c>
      <c r="EDA23" s="24">
        <v>0</v>
      </c>
      <c r="EDB23" s="24">
        <v>0</v>
      </c>
      <c r="EDC23" s="24">
        <v>0</v>
      </c>
      <c r="EDD23" s="24">
        <v>0</v>
      </c>
      <c r="EDE23" s="24">
        <v>0</v>
      </c>
      <c r="EDF23" s="24">
        <v>0</v>
      </c>
      <c r="EDG23" s="24">
        <v>0</v>
      </c>
      <c r="EDH23" s="24">
        <v>0</v>
      </c>
      <c r="EDI23" s="24">
        <v>0</v>
      </c>
      <c r="EDJ23" s="24">
        <v>0</v>
      </c>
      <c r="EDK23" s="24">
        <v>0</v>
      </c>
      <c r="EDL23" s="24">
        <v>0</v>
      </c>
      <c r="EDM23" s="24">
        <v>0</v>
      </c>
      <c r="EDN23" s="24">
        <v>0</v>
      </c>
      <c r="EDO23" s="24">
        <v>0</v>
      </c>
      <c r="EDP23" s="24">
        <v>0</v>
      </c>
      <c r="EDQ23" s="24">
        <v>0</v>
      </c>
      <c r="EDR23" s="24">
        <v>0</v>
      </c>
      <c r="EDS23" s="24">
        <v>0</v>
      </c>
      <c r="EDT23" s="24">
        <v>0</v>
      </c>
      <c r="EDU23" s="24">
        <v>0</v>
      </c>
      <c r="EDV23" s="24">
        <v>0</v>
      </c>
      <c r="EDW23" s="24">
        <v>0</v>
      </c>
      <c r="EDX23" s="24">
        <v>0</v>
      </c>
      <c r="EDY23" s="24">
        <v>0</v>
      </c>
      <c r="EDZ23" s="24">
        <v>0</v>
      </c>
      <c r="EEA23" s="24">
        <v>0</v>
      </c>
      <c r="EEB23" s="24">
        <v>0</v>
      </c>
      <c r="EEC23" s="24">
        <v>0</v>
      </c>
      <c r="EED23" s="24">
        <v>0</v>
      </c>
      <c r="EEE23" s="24">
        <v>0</v>
      </c>
      <c r="EEF23" s="24">
        <v>0</v>
      </c>
      <c r="EEG23" s="24">
        <v>0</v>
      </c>
      <c r="EEH23" s="24">
        <v>0</v>
      </c>
      <c r="EEI23" s="24">
        <v>0</v>
      </c>
      <c r="EEJ23" s="24">
        <v>0</v>
      </c>
      <c r="EEK23" s="24">
        <v>0</v>
      </c>
      <c r="EEL23" s="24">
        <v>0</v>
      </c>
      <c r="EEM23" s="24">
        <v>0</v>
      </c>
      <c r="EEN23" s="24">
        <v>0</v>
      </c>
      <c r="EEO23" s="24">
        <v>0</v>
      </c>
      <c r="EEP23" s="24">
        <v>0</v>
      </c>
      <c r="EEQ23" s="24">
        <v>0</v>
      </c>
      <c r="EER23" s="24">
        <v>0</v>
      </c>
      <c r="EES23" s="24">
        <v>0</v>
      </c>
      <c r="EET23" s="24">
        <v>0</v>
      </c>
      <c r="EEU23" s="24">
        <v>0</v>
      </c>
      <c r="EEV23" s="24">
        <v>0</v>
      </c>
      <c r="EEW23" s="24">
        <v>0</v>
      </c>
      <c r="EEX23" s="24">
        <v>0</v>
      </c>
      <c r="EEY23" s="24">
        <v>0</v>
      </c>
      <c r="EEZ23" s="24">
        <v>0</v>
      </c>
      <c r="EFA23" s="24">
        <v>0</v>
      </c>
      <c r="EFB23" s="24">
        <v>0</v>
      </c>
      <c r="EFC23" s="24">
        <v>0</v>
      </c>
      <c r="EFD23" s="24">
        <v>0</v>
      </c>
      <c r="EFE23" s="24">
        <v>0</v>
      </c>
      <c r="EFF23" s="24">
        <v>0</v>
      </c>
      <c r="EFG23" s="24">
        <v>0</v>
      </c>
      <c r="EFH23" s="24">
        <v>0</v>
      </c>
      <c r="EFI23" s="24">
        <v>0</v>
      </c>
      <c r="EFJ23" s="24">
        <v>0</v>
      </c>
      <c r="EFK23" s="24">
        <v>0</v>
      </c>
      <c r="EFL23" s="24">
        <v>0</v>
      </c>
      <c r="EFM23" s="24">
        <v>0</v>
      </c>
      <c r="EFN23" s="24">
        <v>0</v>
      </c>
      <c r="EFO23" s="24">
        <v>0</v>
      </c>
      <c r="EFP23" s="24">
        <v>0</v>
      </c>
      <c r="EFQ23" s="24">
        <v>0</v>
      </c>
      <c r="EFR23" s="24">
        <v>0</v>
      </c>
      <c r="EFS23" s="24">
        <v>0</v>
      </c>
      <c r="EFT23" s="24">
        <v>0</v>
      </c>
      <c r="EFU23" s="24">
        <v>0</v>
      </c>
      <c r="EFV23" s="24">
        <v>0</v>
      </c>
      <c r="EFW23" s="24">
        <v>0</v>
      </c>
      <c r="EFX23" s="24">
        <v>0</v>
      </c>
      <c r="EFY23" s="24">
        <v>0</v>
      </c>
      <c r="EFZ23" s="24">
        <v>0</v>
      </c>
      <c r="EGA23" s="24">
        <v>0</v>
      </c>
      <c r="EGB23" s="24">
        <v>0</v>
      </c>
      <c r="EGC23" s="24">
        <v>0</v>
      </c>
      <c r="EGD23" s="24">
        <v>0</v>
      </c>
      <c r="EGE23" s="24">
        <v>0</v>
      </c>
      <c r="EGF23" s="24">
        <v>0</v>
      </c>
      <c r="EGG23" s="24">
        <v>0</v>
      </c>
      <c r="EGH23" s="24">
        <v>0</v>
      </c>
      <c r="EGI23" s="24">
        <v>0</v>
      </c>
      <c r="EGJ23" s="24">
        <v>0</v>
      </c>
      <c r="EGK23" s="24">
        <v>0</v>
      </c>
      <c r="EGL23" s="24">
        <v>0</v>
      </c>
      <c r="EGM23" s="24">
        <v>0</v>
      </c>
      <c r="EGN23" s="24">
        <v>0</v>
      </c>
      <c r="EGO23" s="24">
        <v>0</v>
      </c>
      <c r="EGP23" s="24">
        <v>0</v>
      </c>
      <c r="EGQ23" s="24">
        <v>0</v>
      </c>
      <c r="EGR23" s="24">
        <v>0</v>
      </c>
      <c r="EGS23" s="24">
        <v>0</v>
      </c>
      <c r="EGT23" s="24">
        <v>0</v>
      </c>
      <c r="EGU23" s="24">
        <v>0</v>
      </c>
      <c r="EGV23" s="24">
        <v>0</v>
      </c>
      <c r="EGW23" s="24">
        <v>0</v>
      </c>
      <c r="EGX23" s="24">
        <v>0</v>
      </c>
      <c r="EGY23" s="24">
        <v>0</v>
      </c>
      <c r="EGZ23" s="24">
        <v>0</v>
      </c>
      <c r="EHA23" s="24">
        <v>0</v>
      </c>
      <c r="EHB23" s="24">
        <v>0</v>
      </c>
      <c r="EHC23" s="24">
        <v>0</v>
      </c>
      <c r="EHD23" s="24">
        <v>0</v>
      </c>
      <c r="EHE23" s="24">
        <v>0</v>
      </c>
      <c r="EHF23" s="24">
        <v>0</v>
      </c>
      <c r="EHG23" s="24">
        <v>0</v>
      </c>
      <c r="EHH23" s="24">
        <v>0</v>
      </c>
      <c r="EHI23" s="24">
        <v>0</v>
      </c>
      <c r="EHJ23" s="24">
        <v>0</v>
      </c>
      <c r="EHK23" s="24">
        <v>0</v>
      </c>
      <c r="EHL23" s="24">
        <v>0</v>
      </c>
      <c r="EHM23" s="24">
        <v>0</v>
      </c>
      <c r="EHN23" s="24">
        <v>0</v>
      </c>
      <c r="EHO23" s="24">
        <v>0</v>
      </c>
      <c r="EHP23" s="24">
        <v>0</v>
      </c>
      <c r="EHQ23" s="24">
        <v>0</v>
      </c>
      <c r="EHR23" s="24">
        <v>0</v>
      </c>
      <c r="EHS23" s="24">
        <v>0</v>
      </c>
      <c r="EHT23" s="24">
        <v>0</v>
      </c>
      <c r="EHU23" s="24">
        <v>0</v>
      </c>
      <c r="EHV23" s="24">
        <v>0</v>
      </c>
      <c r="EHW23" s="24">
        <v>0</v>
      </c>
      <c r="EHX23" s="24">
        <v>0</v>
      </c>
      <c r="EHY23" s="24">
        <v>0</v>
      </c>
      <c r="EHZ23" s="24">
        <v>0</v>
      </c>
      <c r="EIA23" s="24">
        <v>0</v>
      </c>
      <c r="EIB23" s="24">
        <v>0</v>
      </c>
      <c r="EIC23" s="24">
        <v>0</v>
      </c>
      <c r="EID23" s="24">
        <v>0</v>
      </c>
      <c r="EIE23" s="24">
        <v>0</v>
      </c>
      <c r="EIF23" s="24">
        <v>0</v>
      </c>
      <c r="EIG23" s="24">
        <v>0</v>
      </c>
      <c r="EIH23" s="24">
        <v>0</v>
      </c>
      <c r="EII23" s="24">
        <v>0</v>
      </c>
      <c r="EIJ23" s="24">
        <v>0</v>
      </c>
      <c r="EIK23" s="24">
        <v>0</v>
      </c>
      <c r="EIL23" s="24">
        <v>0</v>
      </c>
      <c r="EIM23" s="24">
        <v>0</v>
      </c>
      <c r="EIN23" s="24">
        <v>0</v>
      </c>
      <c r="EIO23" s="24">
        <v>0</v>
      </c>
      <c r="EIP23" s="24">
        <v>0</v>
      </c>
      <c r="EIQ23" s="24">
        <v>0</v>
      </c>
      <c r="EIR23" s="24">
        <v>0</v>
      </c>
      <c r="EIS23" s="24">
        <v>0</v>
      </c>
      <c r="EIT23" s="24">
        <v>0</v>
      </c>
      <c r="EIU23" s="24">
        <v>0</v>
      </c>
      <c r="EIV23" s="24">
        <v>0</v>
      </c>
      <c r="EIW23" s="24">
        <v>0</v>
      </c>
      <c r="EIX23" s="24">
        <v>0</v>
      </c>
      <c r="EIY23" s="24">
        <v>0</v>
      </c>
      <c r="EIZ23" s="24">
        <v>0</v>
      </c>
      <c r="EJA23" s="24">
        <v>0</v>
      </c>
      <c r="EJB23" s="24">
        <v>0</v>
      </c>
      <c r="EJC23" s="24">
        <v>0</v>
      </c>
      <c r="EJD23" s="24">
        <v>0</v>
      </c>
      <c r="EJE23" s="24">
        <v>0</v>
      </c>
      <c r="EJF23" s="24">
        <v>0</v>
      </c>
      <c r="EJG23" s="24">
        <v>0</v>
      </c>
      <c r="EJH23" s="24">
        <v>0</v>
      </c>
      <c r="EJI23" s="24">
        <v>0</v>
      </c>
      <c r="EJJ23" s="24">
        <v>0</v>
      </c>
      <c r="EJK23" s="24">
        <v>0</v>
      </c>
      <c r="EJL23" s="24">
        <v>0</v>
      </c>
      <c r="EJM23" s="24">
        <v>0</v>
      </c>
      <c r="EJN23" s="24">
        <v>0</v>
      </c>
      <c r="EJO23" s="24">
        <v>0</v>
      </c>
      <c r="EJP23" s="24">
        <v>0</v>
      </c>
      <c r="EJQ23" s="24">
        <v>0</v>
      </c>
      <c r="EJR23" s="24">
        <v>0</v>
      </c>
      <c r="EJS23" s="24">
        <v>0</v>
      </c>
      <c r="EJT23" s="24">
        <v>0</v>
      </c>
      <c r="EJU23" s="24">
        <v>0</v>
      </c>
      <c r="EJV23" s="24">
        <v>0</v>
      </c>
      <c r="EJW23" s="24">
        <v>0</v>
      </c>
      <c r="EJX23" s="24">
        <v>0</v>
      </c>
      <c r="EJY23" s="24">
        <v>0</v>
      </c>
      <c r="EJZ23" s="24">
        <v>0</v>
      </c>
      <c r="EKA23" s="24">
        <v>0</v>
      </c>
      <c r="EKB23" s="24">
        <v>0</v>
      </c>
      <c r="EKC23" s="24">
        <v>0</v>
      </c>
      <c r="EKD23" s="24">
        <v>0</v>
      </c>
      <c r="EKE23" s="24">
        <v>0</v>
      </c>
      <c r="EKF23" s="24">
        <v>0</v>
      </c>
      <c r="EKG23" s="24">
        <v>0</v>
      </c>
      <c r="EKH23" s="24">
        <v>0</v>
      </c>
      <c r="EKI23" s="24">
        <v>0</v>
      </c>
      <c r="EKJ23" s="24">
        <v>0</v>
      </c>
      <c r="EKK23" s="24">
        <v>0</v>
      </c>
      <c r="EKL23" s="24">
        <v>0</v>
      </c>
      <c r="EKM23" s="24">
        <v>0</v>
      </c>
      <c r="EKN23" s="24">
        <v>0</v>
      </c>
      <c r="EKO23" s="24">
        <v>0</v>
      </c>
      <c r="EKP23" s="24">
        <v>0</v>
      </c>
      <c r="EKQ23" s="24">
        <v>0</v>
      </c>
      <c r="EKR23" s="24">
        <v>0</v>
      </c>
      <c r="EKS23" s="24">
        <v>0</v>
      </c>
      <c r="EKT23" s="24">
        <v>0</v>
      </c>
      <c r="EKU23" s="24">
        <v>0</v>
      </c>
      <c r="EKV23" s="24">
        <v>0</v>
      </c>
      <c r="EKW23" s="24">
        <v>0</v>
      </c>
      <c r="EKX23" s="24">
        <v>0</v>
      </c>
      <c r="EKY23" s="24">
        <v>0</v>
      </c>
      <c r="EKZ23" s="24">
        <v>0</v>
      </c>
      <c r="ELA23" s="24">
        <v>0</v>
      </c>
      <c r="ELB23" s="24">
        <v>0</v>
      </c>
      <c r="ELC23" s="24">
        <v>0</v>
      </c>
      <c r="ELD23" s="24">
        <v>0</v>
      </c>
      <c r="ELE23" s="24">
        <v>0</v>
      </c>
      <c r="ELF23" s="24">
        <v>0</v>
      </c>
      <c r="ELG23" s="24">
        <v>0</v>
      </c>
      <c r="ELH23" s="24">
        <v>0</v>
      </c>
      <c r="ELI23" s="24">
        <v>0</v>
      </c>
      <c r="ELJ23" s="24">
        <v>0</v>
      </c>
      <c r="ELK23" s="24">
        <v>0</v>
      </c>
      <c r="ELL23" s="24">
        <v>0</v>
      </c>
      <c r="ELM23" s="24">
        <v>0</v>
      </c>
      <c r="ELN23" s="24">
        <v>0</v>
      </c>
      <c r="ELO23" s="24">
        <v>0</v>
      </c>
      <c r="ELP23" s="24">
        <v>0</v>
      </c>
      <c r="ELQ23" s="24">
        <v>0</v>
      </c>
      <c r="ELR23" s="24">
        <v>0</v>
      </c>
      <c r="ELS23" s="24">
        <v>0</v>
      </c>
      <c r="ELT23" s="24">
        <v>0</v>
      </c>
      <c r="ELU23" s="24">
        <v>0</v>
      </c>
      <c r="ELV23" s="24">
        <v>0</v>
      </c>
      <c r="ELW23" s="24">
        <v>0</v>
      </c>
      <c r="ELX23" s="24">
        <v>0</v>
      </c>
      <c r="ELY23" s="24">
        <v>0</v>
      </c>
      <c r="ELZ23" s="24">
        <v>0</v>
      </c>
      <c r="EMA23" s="24">
        <v>0</v>
      </c>
      <c r="EMB23" s="24">
        <v>0</v>
      </c>
      <c r="EMC23" s="24">
        <v>0</v>
      </c>
      <c r="EMD23" s="24">
        <v>0</v>
      </c>
      <c r="EME23" s="24">
        <v>0</v>
      </c>
      <c r="EMF23" s="24">
        <v>0</v>
      </c>
      <c r="EMG23" s="24">
        <v>0</v>
      </c>
      <c r="EMH23" s="24">
        <v>0</v>
      </c>
      <c r="EMI23" s="24">
        <v>0</v>
      </c>
      <c r="EMJ23" s="24">
        <v>0</v>
      </c>
      <c r="EMK23" s="24">
        <v>0</v>
      </c>
      <c r="EML23" s="24">
        <v>0</v>
      </c>
      <c r="EMM23" s="24">
        <v>0</v>
      </c>
      <c r="EMN23" s="24">
        <v>0</v>
      </c>
      <c r="EMO23" s="24">
        <v>0</v>
      </c>
      <c r="EMP23" s="24">
        <v>0</v>
      </c>
      <c r="EMQ23" s="24">
        <v>0</v>
      </c>
      <c r="EMR23" s="24">
        <v>0</v>
      </c>
      <c r="EMS23" s="24">
        <v>0</v>
      </c>
      <c r="EMT23" s="24">
        <v>0</v>
      </c>
      <c r="EMU23" s="24">
        <v>0</v>
      </c>
      <c r="EMV23" s="24">
        <v>0</v>
      </c>
      <c r="EMW23" s="24">
        <v>0</v>
      </c>
      <c r="EMX23" s="24">
        <v>0</v>
      </c>
      <c r="EMY23" s="24">
        <v>0</v>
      </c>
      <c r="EMZ23" s="24">
        <v>0</v>
      </c>
      <c r="ENA23" s="24">
        <v>0</v>
      </c>
      <c r="ENB23" s="24">
        <v>0</v>
      </c>
      <c r="ENC23" s="24">
        <v>0</v>
      </c>
      <c r="END23" s="24">
        <v>0</v>
      </c>
      <c r="ENE23" s="24">
        <v>0</v>
      </c>
      <c r="ENF23" s="24">
        <v>0</v>
      </c>
      <c r="ENG23" s="24">
        <v>0</v>
      </c>
      <c r="ENH23" s="24">
        <v>0</v>
      </c>
      <c r="ENI23" s="24">
        <v>0</v>
      </c>
      <c r="ENJ23" s="24">
        <v>0</v>
      </c>
      <c r="ENK23" s="24">
        <v>0</v>
      </c>
      <c r="ENL23" s="24">
        <v>0</v>
      </c>
      <c r="ENM23" s="24">
        <v>0</v>
      </c>
      <c r="ENN23" s="24">
        <v>0</v>
      </c>
      <c r="ENO23" s="24">
        <v>0</v>
      </c>
      <c r="ENP23" s="24">
        <v>0</v>
      </c>
      <c r="ENQ23" s="24">
        <v>0</v>
      </c>
      <c r="ENR23" s="24">
        <v>0</v>
      </c>
      <c r="ENS23" s="24">
        <v>0</v>
      </c>
      <c r="ENT23" s="24">
        <v>0</v>
      </c>
      <c r="ENU23" s="24">
        <v>0</v>
      </c>
      <c r="ENV23" s="24">
        <v>0</v>
      </c>
      <c r="ENW23" s="24">
        <v>0</v>
      </c>
      <c r="ENX23" s="24">
        <v>0</v>
      </c>
      <c r="ENY23" s="24">
        <v>0</v>
      </c>
      <c r="ENZ23" s="24">
        <v>0</v>
      </c>
      <c r="EOA23" s="24">
        <v>0</v>
      </c>
      <c r="EOB23" s="24">
        <v>0</v>
      </c>
      <c r="EOC23" s="24">
        <v>0</v>
      </c>
      <c r="EOD23" s="24">
        <v>0</v>
      </c>
      <c r="EOE23" s="24">
        <v>0</v>
      </c>
      <c r="EOF23" s="24">
        <v>0</v>
      </c>
      <c r="EOG23" s="24">
        <v>0</v>
      </c>
      <c r="EOH23" s="24">
        <v>0</v>
      </c>
      <c r="EOI23" s="24">
        <v>0</v>
      </c>
      <c r="EOJ23" s="24">
        <v>0</v>
      </c>
      <c r="EOK23" s="24">
        <v>0</v>
      </c>
      <c r="EOL23" s="24">
        <v>0</v>
      </c>
      <c r="EOM23" s="24">
        <v>0</v>
      </c>
      <c r="EON23" s="24">
        <v>0</v>
      </c>
      <c r="EOO23" s="24">
        <v>0</v>
      </c>
      <c r="EOP23" s="24">
        <v>0</v>
      </c>
      <c r="EOQ23" s="24">
        <v>0</v>
      </c>
      <c r="EOR23" s="24">
        <v>0</v>
      </c>
      <c r="EOS23" s="24">
        <v>0</v>
      </c>
      <c r="EOT23" s="24">
        <v>0</v>
      </c>
      <c r="EOU23" s="24">
        <v>0</v>
      </c>
      <c r="EOV23" s="24">
        <v>0</v>
      </c>
      <c r="EOW23" s="24">
        <v>0</v>
      </c>
      <c r="EOX23" s="24">
        <v>0</v>
      </c>
      <c r="EOY23" s="24">
        <v>0</v>
      </c>
      <c r="EOZ23" s="24">
        <v>0</v>
      </c>
      <c r="EPA23" s="24">
        <v>0</v>
      </c>
      <c r="EPB23" s="24">
        <v>0</v>
      </c>
      <c r="EPC23" s="24">
        <v>0</v>
      </c>
      <c r="EPD23" s="24">
        <v>0</v>
      </c>
      <c r="EPE23" s="24">
        <v>0</v>
      </c>
      <c r="EPF23" s="24">
        <v>0</v>
      </c>
      <c r="EPG23" s="24">
        <v>0</v>
      </c>
      <c r="EPH23" s="24">
        <v>0</v>
      </c>
      <c r="EPI23" s="24">
        <v>0</v>
      </c>
      <c r="EPJ23" s="24">
        <v>0</v>
      </c>
      <c r="EPK23" s="24">
        <v>0</v>
      </c>
      <c r="EPL23" s="24">
        <v>0</v>
      </c>
      <c r="EPM23" s="24">
        <v>0</v>
      </c>
      <c r="EPN23" s="24">
        <v>0</v>
      </c>
      <c r="EPO23" s="24">
        <v>0</v>
      </c>
      <c r="EPP23" s="24">
        <v>0</v>
      </c>
      <c r="EPQ23" s="24">
        <v>0</v>
      </c>
      <c r="EPR23" s="24">
        <v>0</v>
      </c>
      <c r="EPS23" s="24">
        <v>0</v>
      </c>
      <c r="EPT23" s="24">
        <v>0</v>
      </c>
      <c r="EPU23" s="24">
        <v>0</v>
      </c>
      <c r="EPV23" s="24">
        <v>0</v>
      </c>
      <c r="EPW23" s="24">
        <v>0</v>
      </c>
      <c r="EPX23" s="24">
        <v>0</v>
      </c>
      <c r="EPY23" s="24">
        <v>0</v>
      </c>
      <c r="EPZ23" s="24">
        <v>0</v>
      </c>
      <c r="EQA23" s="24">
        <v>0</v>
      </c>
      <c r="EQB23" s="24">
        <v>0</v>
      </c>
      <c r="EQC23" s="24">
        <v>0</v>
      </c>
      <c r="EQD23" s="24">
        <v>0</v>
      </c>
      <c r="EQE23" s="24">
        <v>0</v>
      </c>
      <c r="EQF23" s="24">
        <v>0</v>
      </c>
      <c r="EQG23" s="24">
        <v>0</v>
      </c>
      <c r="EQH23" s="24">
        <v>0</v>
      </c>
      <c r="EQI23" s="24">
        <v>0</v>
      </c>
      <c r="EQJ23" s="24">
        <v>0</v>
      </c>
      <c r="EQK23" s="24">
        <v>0</v>
      </c>
      <c r="EQL23" s="24">
        <v>0</v>
      </c>
      <c r="EQM23" s="24">
        <v>0</v>
      </c>
      <c r="EQN23" s="24">
        <v>0</v>
      </c>
      <c r="EQO23" s="24">
        <v>0</v>
      </c>
      <c r="EQP23" s="24">
        <v>0</v>
      </c>
      <c r="EQQ23" s="24">
        <v>0</v>
      </c>
      <c r="EQR23" s="24">
        <v>0</v>
      </c>
      <c r="EQS23" s="24">
        <v>0</v>
      </c>
      <c r="EQT23" s="24">
        <v>0</v>
      </c>
      <c r="EQU23" s="24">
        <v>0</v>
      </c>
      <c r="EQV23" s="24">
        <v>0</v>
      </c>
      <c r="EQW23" s="24">
        <v>0</v>
      </c>
      <c r="EQX23" s="24">
        <v>0</v>
      </c>
      <c r="EQY23" s="24">
        <v>0</v>
      </c>
      <c r="EQZ23" s="24">
        <v>0</v>
      </c>
      <c r="ERA23" s="24">
        <v>0</v>
      </c>
      <c r="ERB23" s="24">
        <v>0</v>
      </c>
      <c r="ERC23" s="24">
        <v>0</v>
      </c>
      <c r="ERD23" s="24">
        <v>0</v>
      </c>
      <c r="ERE23" s="24">
        <v>0</v>
      </c>
      <c r="ERF23" s="24">
        <v>0</v>
      </c>
      <c r="ERG23" s="24">
        <v>0</v>
      </c>
      <c r="ERH23" s="24">
        <v>0</v>
      </c>
      <c r="ERI23" s="24">
        <v>0</v>
      </c>
      <c r="ERJ23" s="24">
        <v>0</v>
      </c>
      <c r="ERK23" s="24">
        <v>0</v>
      </c>
      <c r="ERL23" s="24">
        <v>0</v>
      </c>
      <c r="ERM23" s="24">
        <v>0</v>
      </c>
      <c r="ERN23" s="24">
        <v>0</v>
      </c>
      <c r="ERO23" s="24">
        <v>0</v>
      </c>
      <c r="ERP23" s="24">
        <v>0</v>
      </c>
      <c r="ERQ23" s="24">
        <v>0</v>
      </c>
      <c r="ERR23" s="24">
        <v>0</v>
      </c>
      <c r="ERS23" s="24">
        <v>0</v>
      </c>
      <c r="ERT23" s="24">
        <v>0</v>
      </c>
      <c r="ERU23" s="24">
        <v>0</v>
      </c>
      <c r="ERV23" s="24">
        <v>0</v>
      </c>
      <c r="ERW23" s="24">
        <v>0</v>
      </c>
      <c r="ERX23" s="24">
        <v>0</v>
      </c>
      <c r="ERY23" s="24">
        <v>0</v>
      </c>
      <c r="ERZ23" s="24">
        <v>0</v>
      </c>
      <c r="ESA23" s="24">
        <v>0</v>
      </c>
      <c r="ESB23" s="24">
        <v>0</v>
      </c>
      <c r="ESC23" s="24">
        <v>0</v>
      </c>
      <c r="ESD23" s="24">
        <v>0</v>
      </c>
      <c r="ESE23" s="24">
        <v>0</v>
      </c>
      <c r="ESF23" s="24">
        <v>0</v>
      </c>
      <c r="ESG23" s="24">
        <v>0</v>
      </c>
      <c r="ESH23" s="24">
        <v>0</v>
      </c>
      <c r="ESI23" s="24">
        <v>0</v>
      </c>
      <c r="ESJ23" s="24">
        <v>0</v>
      </c>
      <c r="ESK23" s="24">
        <v>0</v>
      </c>
      <c r="ESL23" s="24">
        <v>0</v>
      </c>
      <c r="ESM23" s="24">
        <v>0</v>
      </c>
      <c r="ESN23" s="24">
        <v>0</v>
      </c>
      <c r="ESO23" s="24">
        <v>0</v>
      </c>
      <c r="ESP23" s="24">
        <v>0</v>
      </c>
      <c r="ESQ23" s="24">
        <v>0</v>
      </c>
      <c r="ESR23" s="24">
        <v>0</v>
      </c>
      <c r="ESS23" s="24">
        <v>0</v>
      </c>
      <c r="EST23" s="24">
        <v>0</v>
      </c>
      <c r="ESU23" s="24">
        <v>0</v>
      </c>
      <c r="ESV23" s="24">
        <v>0</v>
      </c>
      <c r="ESW23" s="24">
        <v>0</v>
      </c>
      <c r="ESX23" s="24">
        <v>0</v>
      </c>
      <c r="ESY23" s="24">
        <v>0</v>
      </c>
      <c r="ESZ23" s="24">
        <v>0</v>
      </c>
      <c r="ETA23" s="24">
        <v>0</v>
      </c>
      <c r="ETB23" s="24">
        <v>0</v>
      </c>
      <c r="ETC23" s="24">
        <v>0</v>
      </c>
      <c r="ETD23" s="24">
        <v>0</v>
      </c>
      <c r="ETE23" s="24">
        <v>0</v>
      </c>
      <c r="ETF23" s="24">
        <v>0</v>
      </c>
      <c r="ETG23" s="24">
        <v>0</v>
      </c>
      <c r="ETH23" s="24">
        <v>0</v>
      </c>
      <c r="ETI23" s="24">
        <v>0</v>
      </c>
      <c r="ETJ23" s="24">
        <v>0</v>
      </c>
      <c r="ETK23" s="24">
        <v>0</v>
      </c>
      <c r="ETL23" s="24">
        <v>0</v>
      </c>
      <c r="ETM23" s="24">
        <v>0</v>
      </c>
      <c r="ETN23" s="24">
        <v>0</v>
      </c>
      <c r="ETO23" s="24">
        <v>0</v>
      </c>
      <c r="ETP23" s="24">
        <v>0</v>
      </c>
      <c r="ETQ23" s="24">
        <v>0</v>
      </c>
      <c r="ETR23" s="24">
        <v>0</v>
      </c>
      <c r="ETS23" s="24">
        <v>0</v>
      </c>
      <c r="ETT23" s="24">
        <v>0</v>
      </c>
      <c r="ETU23" s="24">
        <v>0</v>
      </c>
      <c r="ETV23" s="24">
        <v>0</v>
      </c>
      <c r="ETW23" s="24">
        <v>0</v>
      </c>
      <c r="ETX23" s="24">
        <v>0</v>
      </c>
      <c r="ETY23" s="24">
        <v>0</v>
      </c>
      <c r="ETZ23" s="24">
        <v>0</v>
      </c>
      <c r="EUA23" s="24">
        <v>0</v>
      </c>
      <c r="EUB23" s="24">
        <v>0</v>
      </c>
      <c r="EUC23" s="24">
        <v>0</v>
      </c>
      <c r="EUD23" s="24">
        <v>0</v>
      </c>
      <c r="EUE23" s="24">
        <v>0</v>
      </c>
      <c r="EUF23" s="24">
        <v>0</v>
      </c>
      <c r="EUG23" s="24">
        <v>0</v>
      </c>
      <c r="EUH23" s="24">
        <v>0</v>
      </c>
      <c r="EUI23" s="24">
        <v>0</v>
      </c>
      <c r="EUJ23" s="24">
        <v>0</v>
      </c>
      <c r="EUK23" s="24">
        <v>0</v>
      </c>
      <c r="EUL23" s="24">
        <v>0</v>
      </c>
      <c r="EUM23" s="24">
        <v>0</v>
      </c>
      <c r="EUN23" s="24">
        <v>0</v>
      </c>
      <c r="EUO23" s="24">
        <v>0</v>
      </c>
      <c r="EUP23" s="24">
        <v>0</v>
      </c>
      <c r="EUQ23" s="24">
        <v>0</v>
      </c>
      <c r="EUR23" s="24">
        <v>0</v>
      </c>
      <c r="EUS23" s="24">
        <v>0</v>
      </c>
      <c r="EUT23" s="24">
        <v>0</v>
      </c>
      <c r="EUU23" s="24">
        <v>0</v>
      </c>
      <c r="EUV23" s="24">
        <v>0</v>
      </c>
      <c r="EUW23" s="24">
        <v>0</v>
      </c>
      <c r="EUX23" s="24">
        <v>0</v>
      </c>
      <c r="EUY23" s="24">
        <v>0</v>
      </c>
      <c r="EUZ23" s="24">
        <v>0</v>
      </c>
      <c r="EVA23" s="24">
        <v>0</v>
      </c>
      <c r="EVB23" s="24">
        <v>0</v>
      </c>
      <c r="EVC23" s="24">
        <v>0</v>
      </c>
      <c r="EVD23" s="24">
        <v>0</v>
      </c>
      <c r="EVE23" s="24">
        <v>0</v>
      </c>
      <c r="EVF23" s="24">
        <v>0</v>
      </c>
      <c r="EVG23" s="24">
        <v>0</v>
      </c>
      <c r="EVH23" s="24">
        <v>0</v>
      </c>
      <c r="EVI23" s="24">
        <v>0</v>
      </c>
      <c r="EVJ23" s="24">
        <v>0</v>
      </c>
      <c r="EVK23" s="24">
        <v>0</v>
      </c>
      <c r="EVL23" s="24">
        <v>0</v>
      </c>
      <c r="EVM23" s="24">
        <v>0</v>
      </c>
      <c r="EVN23" s="24">
        <v>0</v>
      </c>
      <c r="EVO23" s="24">
        <v>0</v>
      </c>
      <c r="EVP23" s="24">
        <v>0</v>
      </c>
      <c r="EVQ23" s="24">
        <v>0</v>
      </c>
      <c r="EVR23" s="24">
        <v>0</v>
      </c>
      <c r="EVS23" s="24">
        <v>0</v>
      </c>
      <c r="EVT23" s="24">
        <v>0</v>
      </c>
      <c r="EVU23" s="24">
        <v>0</v>
      </c>
      <c r="EVV23" s="24">
        <v>0</v>
      </c>
      <c r="EVW23" s="24">
        <v>0</v>
      </c>
      <c r="EVX23" s="24">
        <v>0</v>
      </c>
      <c r="EVY23" s="24">
        <v>0</v>
      </c>
      <c r="EVZ23" s="24">
        <v>0</v>
      </c>
      <c r="EWA23" s="24">
        <v>0</v>
      </c>
      <c r="EWB23" s="24">
        <v>0</v>
      </c>
      <c r="EWC23" s="24">
        <v>0</v>
      </c>
      <c r="EWD23" s="24">
        <v>0</v>
      </c>
      <c r="EWE23" s="24">
        <v>0</v>
      </c>
      <c r="EWF23" s="24">
        <v>0</v>
      </c>
      <c r="EWG23" s="24">
        <v>0</v>
      </c>
      <c r="EWH23" s="24">
        <v>0</v>
      </c>
      <c r="EWI23" s="24">
        <v>0</v>
      </c>
      <c r="EWJ23" s="24">
        <v>0</v>
      </c>
      <c r="EWK23" s="24">
        <v>0</v>
      </c>
      <c r="EWL23" s="24">
        <v>0</v>
      </c>
      <c r="EWM23" s="24">
        <v>0</v>
      </c>
      <c r="EWN23" s="24">
        <v>0</v>
      </c>
      <c r="EWO23" s="24">
        <v>0</v>
      </c>
      <c r="EWP23" s="24">
        <v>0</v>
      </c>
      <c r="EWQ23" s="24">
        <v>0</v>
      </c>
      <c r="EWR23" s="24">
        <v>0</v>
      </c>
      <c r="EWS23" s="24">
        <v>0</v>
      </c>
      <c r="EWT23" s="24">
        <v>0</v>
      </c>
      <c r="EWU23" s="24">
        <v>0</v>
      </c>
      <c r="EWV23" s="24">
        <v>0</v>
      </c>
      <c r="EWW23" s="24">
        <v>0</v>
      </c>
      <c r="EWX23" s="24">
        <v>0</v>
      </c>
      <c r="EWY23" s="24">
        <v>0</v>
      </c>
      <c r="EWZ23" s="24">
        <v>0</v>
      </c>
      <c r="EXA23" s="24">
        <v>0</v>
      </c>
      <c r="EXB23" s="24">
        <v>0</v>
      </c>
      <c r="EXC23" s="24">
        <v>0</v>
      </c>
      <c r="EXD23" s="24">
        <v>0</v>
      </c>
      <c r="EXE23" s="24">
        <v>0</v>
      </c>
      <c r="EXF23" s="24">
        <v>0</v>
      </c>
      <c r="EXG23" s="24">
        <v>0</v>
      </c>
      <c r="EXH23" s="24">
        <v>0</v>
      </c>
      <c r="EXI23" s="24">
        <v>0</v>
      </c>
      <c r="EXJ23" s="24">
        <v>0</v>
      </c>
      <c r="EXK23" s="24">
        <v>0</v>
      </c>
      <c r="EXL23" s="24">
        <v>0</v>
      </c>
      <c r="EXM23" s="24">
        <v>0</v>
      </c>
      <c r="EXN23" s="24">
        <v>0</v>
      </c>
      <c r="EXO23" s="24">
        <v>0</v>
      </c>
      <c r="EXP23" s="24">
        <v>0</v>
      </c>
      <c r="EXQ23" s="24">
        <v>0</v>
      </c>
      <c r="EXR23" s="24">
        <v>0</v>
      </c>
      <c r="EXS23" s="24">
        <v>0</v>
      </c>
      <c r="EXT23" s="24">
        <v>0</v>
      </c>
      <c r="EXU23" s="24">
        <v>0</v>
      </c>
      <c r="EXV23" s="24">
        <v>0</v>
      </c>
      <c r="EXW23" s="24">
        <v>0</v>
      </c>
      <c r="EXX23" s="24">
        <v>0</v>
      </c>
      <c r="EXY23" s="24">
        <v>0</v>
      </c>
      <c r="EXZ23" s="24">
        <v>0</v>
      </c>
      <c r="EYA23" s="24">
        <v>0</v>
      </c>
      <c r="EYB23" s="24">
        <v>0</v>
      </c>
      <c r="EYC23" s="24">
        <v>0</v>
      </c>
      <c r="EYD23" s="24">
        <v>0</v>
      </c>
      <c r="EYE23" s="24">
        <v>0</v>
      </c>
      <c r="EYF23" s="24">
        <v>0</v>
      </c>
      <c r="EYG23" s="24">
        <v>0</v>
      </c>
      <c r="EYH23" s="24">
        <v>0</v>
      </c>
      <c r="EYI23" s="24">
        <v>0</v>
      </c>
      <c r="EYJ23" s="24">
        <v>0</v>
      </c>
      <c r="EYK23" s="24">
        <v>0</v>
      </c>
      <c r="EYL23" s="24">
        <v>0</v>
      </c>
      <c r="EYM23" s="24">
        <v>0</v>
      </c>
      <c r="EYN23" s="24">
        <v>0</v>
      </c>
      <c r="EYO23" s="24">
        <v>0</v>
      </c>
      <c r="EYP23" s="24">
        <v>0</v>
      </c>
      <c r="EYQ23" s="24">
        <v>0</v>
      </c>
      <c r="EYR23" s="24">
        <v>0</v>
      </c>
      <c r="EYS23" s="24">
        <v>0</v>
      </c>
      <c r="EYT23" s="24">
        <v>0</v>
      </c>
      <c r="EYU23" s="24">
        <v>0</v>
      </c>
      <c r="EYV23" s="24">
        <v>0</v>
      </c>
      <c r="EYW23" s="24">
        <v>0</v>
      </c>
      <c r="EYX23" s="24">
        <v>0</v>
      </c>
      <c r="EYY23" s="24">
        <v>0</v>
      </c>
      <c r="EYZ23" s="24">
        <v>0</v>
      </c>
      <c r="EZA23" s="24">
        <v>0</v>
      </c>
      <c r="EZB23" s="24">
        <v>0</v>
      </c>
      <c r="EZC23" s="24">
        <v>0</v>
      </c>
      <c r="EZD23" s="24">
        <v>0</v>
      </c>
      <c r="EZE23" s="24">
        <v>0</v>
      </c>
      <c r="EZF23" s="24">
        <v>0</v>
      </c>
      <c r="EZG23" s="24">
        <v>0</v>
      </c>
      <c r="EZH23" s="24">
        <v>0</v>
      </c>
      <c r="EZI23" s="24">
        <v>0</v>
      </c>
      <c r="EZJ23" s="24">
        <v>0</v>
      </c>
      <c r="EZK23" s="24">
        <v>0</v>
      </c>
      <c r="EZL23" s="24">
        <v>0</v>
      </c>
      <c r="EZM23" s="24">
        <v>0</v>
      </c>
      <c r="EZN23" s="24">
        <v>0</v>
      </c>
      <c r="EZO23" s="24">
        <v>0</v>
      </c>
      <c r="EZP23" s="24">
        <v>0</v>
      </c>
      <c r="EZQ23" s="24">
        <v>0</v>
      </c>
      <c r="EZR23" s="24">
        <v>0</v>
      </c>
      <c r="EZS23" s="24">
        <v>0</v>
      </c>
      <c r="EZT23" s="24">
        <v>0</v>
      </c>
      <c r="EZU23" s="24">
        <v>0</v>
      </c>
      <c r="EZV23" s="24">
        <v>0</v>
      </c>
      <c r="EZW23" s="24">
        <v>0</v>
      </c>
      <c r="EZX23" s="24">
        <v>0</v>
      </c>
      <c r="EZY23" s="24">
        <v>0</v>
      </c>
      <c r="EZZ23" s="24">
        <v>0</v>
      </c>
      <c r="FAA23" s="24">
        <v>0</v>
      </c>
      <c r="FAB23" s="24">
        <v>0</v>
      </c>
      <c r="FAC23" s="24">
        <v>0</v>
      </c>
      <c r="FAD23" s="24">
        <v>0</v>
      </c>
      <c r="FAE23" s="24">
        <v>0</v>
      </c>
      <c r="FAF23" s="24">
        <v>0</v>
      </c>
      <c r="FAG23" s="24">
        <v>0</v>
      </c>
      <c r="FAH23" s="24">
        <v>0</v>
      </c>
      <c r="FAI23" s="24">
        <v>0</v>
      </c>
      <c r="FAJ23" s="24">
        <v>0</v>
      </c>
      <c r="FAK23" s="24">
        <v>0</v>
      </c>
      <c r="FAL23" s="24">
        <v>0</v>
      </c>
      <c r="FAM23" s="24">
        <v>0</v>
      </c>
      <c r="FAN23" s="24">
        <v>0</v>
      </c>
      <c r="FAO23" s="24">
        <v>0</v>
      </c>
      <c r="FAP23" s="24">
        <v>0</v>
      </c>
      <c r="FAQ23" s="24">
        <v>0</v>
      </c>
      <c r="FAR23" s="24">
        <v>0</v>
      </c>
      <c r="FAS23" s="24">
        <v>0</v>
      </c>
      <c r="FAT23" s="24">
        <v>0</v>
      </c>
      <c r="FAU23" s="24">
        <v>0</v>
      </c>
      <c r="FAV23" s="24">
        <v>0</v>
      </c>
      <c r="FAW23" s="24">
        <v>0</v>
      </c>
      <c r="FAX23" s="24">
        <v>0</v>
      </c>
      <c r="FAY23" s="24">
        <v>0</v>
      </c>
      <c r="FAZ23" s="24">
        <v>0</v>
      </c>
      <c r="FBA23" s="24">
        <v>0</v>
      </c>
      <c r="FBB23" s="24">
        <v>0</v>
      </c>
      <c r="FBC23" s="24">
        <v>0</v>
      </c>
      <c r="FBD23" s="24">
        <v>0</v>
      </c>
      <c r="FBE23" s="24">
        <v>0</v>
      </c>
      <c r="FBF23" s="24">
        <v>0</v>
      </c>
      <c r="FBG23" s="24">
        <v>0</v>
      </c>
      <c r="FBH23" s="24">
        <v>0</v>
      </c>
      <c r="FBI23" s="24">
        <v>0</v>
      </c>
      <c r="FBJ23" s="24">
        <v>0</v>
      </c>
      <c r="FBK23" s="24">
        <v>0</v>
      </c>
      <c r="FBL23" s="24">
        <v>0</v>
      </c>
      <c r="FBM23" s="24">
        <v>0</v>
      </c>
      <c r="FBN23" s="24">
        <v>0</v>
      </c>
      <c r="FBO23" s="24">
        <v>0</v>
      </c>
      <c r="FBP23" s="24">
        <v>0</v>
      </c>
      <c r="FBQ23" s="24">
        <v>0</v>
      </c>
      <c r="FBR23" s="24">
        <v>0</v>
      </c>
      <c r="FBS23" s="24">
        <v>0</v>
      </c>
      <c r="FBT23" s="24">
        <v>0</v>
      </c>
      <c r="FBU23" s="24">
        <v>0</v>
      </c>
      <c r="FBV23" s="24">
        <v>0</v>
      </c>
      <c r="FBW23" s="24">
        <v>0</v>
      </c>
      <c r="FBX23" s="24">
        <v>0</v>
      </c>
      <c r="FBY23" s="24">
        <v>0</v>
      </c>
      <c r="FBZ23" s="24">
        <v>0</v>
      </c>
      <c r="FCA23" s="24">
        <v>0</v>
      </c>
      <c r="FCB23" s="24">
        <v>0</v>
      </c>
      <c r="FCC23" s="24">
        <v>0</v>
      </c>
      <c r="FCD23" s="24">
        <v>0</v>
      </c>
      <c r="FCE23" s="24">
        <v>0</v>
      </c>
      <c r="FCF23" s="24">
        <v>0</v>
      </c>
      <c r="FCG23" s="24">
        <v>0</v>
      </c>
      <c r="FCH23" s="24">
        <v>0</v>
      </c>
      <c r="FCI23" s="24">
        <v>0</v>
      </c>
      <c r="FCJ23" s="24">
        <v>0</v>
      </c>
      <c r="FCK23" s="24">
        <v>0</v>
      </c>
      <c r="FCL23" s="24">
        <v>0</v>
      </c>
      <c r="FCM23" s="24">
        <v>0</v>
      </c>
      <c r="FCN23" s="24">
        <v>0</v>
      </c>
      <c r="FCO23" s="24">
        <v>0</v>
      </c>
      <c r="FCP23" s="24">
        <v>0</v>
      </c>
      <c r="FCQ23" s="24">
        <v>0</v>
      </c>
      <c r="FCR23" s="24">
        <v>0</v>
      </c>
      <c r="FCS23" s="24">
        <v>0</v>
      </c>
      <c r="FCT23" s="24">
        <v>0</v>
      </c>
      <c r="FCU23" s="24">
        <v>0</v>
      </c>
      <c r="FCV23" s="24">
        <v>0</v>
      </c>
      <c r="FCW23" s="24">
        <v>0</v>
      </c>
      <c r="FCX23" s="24">
        <v>0</v>
      </c>
      <c r="FCY23" s="24">
        <v>0</v>
      </c>
      <c r="FCZ23" s="24">
        <v>0</v>
      </c>
      <c r="FDA23" s="24">
        <v>0</v>
      </c>
      <c r="FDB23" s="24">
        <v>0</v>
      </c>
      <c r="FDC23" s="24">
        <v>0</v>
      </c>
      <c r="FDD23" s="24">
        <v>0</v>
      </c>
      <c r="FDE23" s="24">
        <v>0</v>
      </c>
      <c r="FDF23" s="24">
        <v>0</v>
      </c>
      <c r="FDG23" s="24">
        <v>0</v>
      </c>
      <c r="FDH23" s="24">
        <v>0</v>
      </c>
      <c r="FDI23" s="24">
        <v>0</v>
      </c>
      <c r="FDJ23" s="24">
        <v>0</v>
      </c>
      <c r="FDK23" s="24">
        <v>0</v>
      </c>
      <c r="FDL23" s="24">
        <v>0</v>
      </c>
      <c r="FDM23" s="24">
        <v>0</v>
      </c>
      <c r="FDN23" s="24">
        <v>0</v>
      </c>
      <c r="FDO23" s="24">
        <v>0</v>
      </c>
      <c r="FDP23" s="24">
        <v>0</v>
      </c>
      <c r="FDQ23" s="24">
        <v>0</v>
      </c>
      <c r="FDR23" s="24">
        <v>0</v>
      </c>
      <c r="FDS23" s="24">
        <v>0</v>
      </c>
      <c r="FDT23" s="24">
        <v>0</v>
      </c>
      <c r="FDU23" s="24">
        <v>0</v>
      </c>
      <c r="FDV23" s="24">
        <v>0</v>
      </c>
      <c r="FDW23" s="24">
        <v>0</v>
      </c>
      <c r="FDX23" s="24">
        <v>0</v>
      </c>
      <c r="FDY23" s="24">
        <v>0</v>
      </c>
      <c r="FDZ23" s="24">
        <v>0</v>
      </c>
      <c r="FEA23" s="24">
        <v>0</v>
      </c>
      <c r="FEB23" s="24">
        <v>0</v>
      </c>
      <c r="FEC23" s="24">
        <v>0</v>
      </c>
      <c r="FED23" s="24">
        <v>0</v>
      </c>
      <c r="FEE23" s="24">
        <v>0</v>
      </c>
      <c r="FEF23" s="24">
        <v>0</v>
      </c>
      <c r="FEG23" s="24">
        <v>0</v>
      </c>
      <c r="FEH23" s="24">
        <v>0</v>
      </c>
      <c r="FEI23" s="24">
        <v>0</v>
      </c>
      <c r="FEJ23" s="24">
        <v>0</v>
      </c>
      <c r="FEK23" s="24">
        <v>0</v>
      </c>
      <c r="FEL23" s="24">
        <v>0</v>
      </c>
      <c r="FEM23" s="24">
        <v>0</v>
      </c>
      <c r="FEN23" s="24">
        <v>0</v>
      </c>
      <c r="FEO23" s="24">
        <v>0</v>
      </c>
      <c r="FEP23" s="24">
        <v>0</v>
      </c>
      <c r="FEQ23" s="24">
        <v>0</v>
      </c>
      <c r="FER23" s="24">
        <v>0</v>
      </c>
      <c r="FES23" s="24">
        <v>0</v>
      </c>
      <c r="FET23" s="24">
        <v>0</v>
      </c>
      <c r="FEU23" s="24">
        <v>0</v>
      </c>
      <c r="FEV23" s="24">
        <v>0</v>
      </c>
      <c r="FEW23" s="24">
        <v>0</v>
      </c>
      <c r="FEX23" s="24">
        <v>0</v>
      </c>
      <c r="FEY23" s="24">
        <v>0</v>
      </c>
      <c r="FEZ23" s="24">
        <v>0</v>
      </c>
      <c r="FFA23" s="24">
        <v>0</v>
      </c>
      <c r="FFB23" s="24">
        <v>0</v>
      </c>
      <c r="FFC23" s="24">
        <v>0</v>
      </c>
      <c r="FFD23" s="24">
        <v>0</v>
      </c>
      <c r="FFE23" s="24">
        <v>0</v>
      </c>
      <c r="FFF23" s="24">
        <v>0</v>
      </c>
      <c r="FFG23" s="24">
        <v>0</v>
      </c>
      <c r="FFH23" s="24">
        <v>0</v>
      </c>
      <c r="FFI23" s="24">
        <v>0</v>
      </c>
      <c r="FFJ23" s="24">
        <v>0</v>
      </c>
      <c r="FFK23" s="24">
        <v>0</v>
      </c>
      <c r="FFL23" s="24">
        <v>0</v>
      </c>
      <c r="FFM23" s="24">
        <v>0</v>
      </c>
      <c r="FFN23" s="24">
        <v>0</v>
      </c>
      <c r="FFO23" s="24">
        <v>0</v>
      </c>
      <c r="FFP23" s="24">
        <v>0</v>
      </c>
      <c r="FFQ23" s="24">
        <v>0</v>
      </c>
      <c r="FFR23" s="24">
        <v>0</v>
      </c>
      <c r="FFS23" s="24">
        <v>0</v>
      </c>
      <c r="FFT23" s="24">
        <v>0</v>
      </c>
      <c r="FFU23" s="24">
        <v>0</v>
      </c>
      <c r="FFV23" s="24">
        <v>0</v>
      </c>
      <c r="FFW23" s="24">
        <v>0</v>
      </c>
      <c r="FFX23" s="24">
        <v>0</v>
      </c>
      <c r="FFY23" s="24">
        <v>0</v>
      </c>
      <c r="FFZ23" s="24">
        <v>0</v>
      </c>
      <c r="FGA23" s="24">
        <v>0</v>
      </c>
      <c r="FGB23" s="24">
        <v>0</v>
      </c>
      <c r="FGC23" s="24">
        <v>0</v>
      </c>
      <c r="FGD23" s="24">
        <v>0</v>
      </c>
      <c r="FGE23" s="24">
        <v>0</v>
      </c>
      <c r="FGF23" s="24">
        <v>0</v>
      </c>
      <c r="FGG23" s="24">
        <v>0</v>
      </c>
      <c r="FGH23" s="24">
        <v>0</v>
      </c>
      <c r="FGI23" s="24">
        <v>0</v>
      </c>
      <c r="FGJ23" s="24">
        <v>0</v>
      </c>
      <c r="FGK23" s="24">
        <v>0</v>
      </c>
      <c r="FGL23" s="24">
        <v>0</v>
      </c>
      <c r="FGM23" s="24">
        <v>0</v>
      </c>
      <c r="FGN23" s="24">
        <v>0</v>
      </c>
      <c r="FGO23" s="24">
        <v>0</v>
      </c>
      <c r="FGP23" s="24">
        <v>0</v>
      </c>
      <c r="FGQ23" s="24">
        <v>0</v>
      </c>
      <c r="FGR23" s="24">
        <v>0</v>
      </c>
      <c r="FGS23" s="24">
        <v>0</v>
      </c>
      <c r="FGT23" s="24">
        <v>0</v>
      </c>
      <c r="FGU23" s="24">
        <v>0</v>
      </c>
      <c r="FGV23" s="24">
        <v>0</v>
      </c>
      <c r="FGW23" s="24">
        <v>0</v>
      </c>
      <c r="FGX23" s="24">
        <v>0</v>
      </c>
      <c r="FGY23" s="24">
        <v>0</v>
      </c>
      <c r="FGZ23" s="24">
        <v>0</v>
      </c>
      <c r="FHA23" s="24">
        <v>0</v>
      </c>
      <c r="FHB23" s="24">
        <v>0</v>
      </c>
      <c r="FHC23" s="24">
        <v>0</v>
      </c>
      <c r="FHD23" s="24">
        <v>0</v>
      </c>
      <c r="FHE23" s="24">
        <v>0</v>
      </c>
      <c r="FHF23" s="24">
        <v>0</v>
      </c>
      <c r="FHG23" s="24">
        <v>0</v>
      </c>
      <c r="FHH23" s="24">
        <v>0</v>
      </c>
      <c r="FHI23" s="24">
        <v>0</v>
      </c>
      <c r="FHJ23" s="24">
        <v>0</v>
      </c>
      <c r="FHK23" s="24">
        <v>0</v>
      </c>
      <c r="FHL23" s="24">
        <v>0</v>
      </c>
      <c r="FHM23" s="24">
        <v>0</v>
      </c>
      <c r="FHN23" s="24">
        <v>0</v>
      </c>
      <c r="FHO23" s="24">
        <v>0</v>
      </c>
      <c r="FHP23" s="24">
        <v>0</v>
      </c>
      <c r="FHQ23" s="24">
        <v>0</v>
      </c>
      <c r="FHR23" s="24">
        <v>0</v>
      </c>
      <c r="FHS23" s="24">
        <v>0</v>
      </c>
      <c r="FHT23" s="24">
        <v>0</v>
      </c>
      <c r="FHU23" s="24">
        <v>0</v>
      </c>
      <c r="FHV23" s="24">
        <v>0</v>
      </c>
      <c r="FHW23" s="24">
        <v>0</v>
      </c>
      <c r="FHX23" s="24">
        <v>0</v>
      </c>
      <c r="FHY23" s="24">
        <v>0</v>
      </c>
      <c r="FHZ23" s="24">
        <v>0</v>
      </c>
      <c r="FIA23" s="24">
        <v>0</v>
      </c>
      <c r="FIB23" s="24">
        <v>0</v>
      </c>
      <c r="FIC23" s="24">
        <v>0</v>
      </c>
      <c r="FID23" s="24">
        <v>0</v>
      </c>
      <c r="FIE23" s="24">
        <v>0</v>
      </c>
      <c r="FIF23" s="24">
        <v>0</v>
      </c>
      <c r="FIG23" s="24">
        <v>0</v>
      </c>
      <c r="FIH23" s="24">
        <v>0</v>
      </c>
      <c r="FII23" s="24">
        <v>0</v>
      </c>
      <c r="FIJ23" s="24">
        <v>0</v>
      </c>
      <c r="FIK23" s="24">
        <v>0</v>
      </c>
      <c r="FIL23" s="24">
        <v>0</v>
      </c>
      <c r="FIM23" s="24">
        <v>0</v>
      </c>
      <c r="FIN23" s="24">
        <v>0</v>
      </c>
      <c r="FIO23" s="24">
        <v>0</v>
      </c>
      <c r="FIP23" s="24">
        <v>0</v>
      </c>
      <c r="FIQ23" s="24">
        <v>0</v>
      </c>
      <c r="FIR23" s="24">
        <v>0</v>
      </c>
      <c r="FIS23" s="24">
        <v>0</v>
      </c>
      <c r="FIT23" s="24">
        <v>0</v>
      </c>
      <c r="FIU23" s="24">
        <v>0</v>
      </c>
      <c r="FIV23" s="24">
        <v>0</v>
      </c>
      <c r="FIW23" s="24">
        <v>0</v>
      </c>
      <c r="FIX23" s="24">
        <v>0</v>
      </c>
      <c r="FIY23" s="24">
        <v>0</v>
      </c>
      <c r="FIZ23" s="24">
        <v>0</v>
      </c>
      <c r="FJA23" s="24">
        <v>0</v>
      </c>
      <c r="FJB23" s="24">
        <v>0</v>
      </c>
      <c r="FJC23" s="24">
        <v>0</v>
      </c>
      <c r="FJD23" s="24">
        <v>0</v>
      </c>
      <c r="FJE23" s="24">
        <v>0</v>
      </c>
      <c r="FJF23" s="24">
        <v>0</v>
      </c>
      <c r="FJG23" s="24">
        <v>0</v>
      </c>
      <c r="FJH23" s="24">
        <v>0</v>
      </c>
      <c r="FJI23" s="24">
        <v>0</v>
      </c>
      <c r="FJJ23" s="24">
        <v>0</v>
      </c>
      <c r="FJK23" s="24">
        <v>0</v>
      </c>
      <c r="FJL23" s="24">
        <v>0</v>
      </c>
      <c r="FJM23" s="24">
        <v>0</v>
      </c>
      <c r="FJN23" s="24">
        <v>0</v>
      </c>
      <c r="FJO23" s="24">
        <v>0</v>
      </c>
      <c r="FJP23" s="24">
        <v>0</v>
      </c>
      <c r="FJQ23" s="24">
        <v>0</v>
      </c>
      <c r="FJR23" s="24">
        <v>0</v>
      </c>
      <c r="FJS23" s="24">
        <v>0</v>
      </c>
      <c r="FJT23" s="24">
        <v>0</v>
      </c>
      <c r="FJU23" s="24">
        <v>0</v>
      </c>
      <c r="FJV23" s="24">
        <v>0</v>
      </c>
      <c r="FJW23" s="24">
        <v>0</v>
      </c>
      <c r="FJX23" s="24">
        <v>0</v>
      </c>
      <c r="FJY23" s="24">
        <v>0</v>
      </c>
      <c r="FJZ23" s="24">
        <v>0</v>
      </c>
      <c r="FKA23" s="24">
        <v>0</v>
      </c>
      <c r="FKB23" s="24">
        <v>0</v>
      </c>
      <c r="FKC23" s="24">
        <v>0</v>
      </c>
      <c r="FKD23" s="24">
        <v>0</v>
      </c>
      <c r="FKE23" s="24">
        <v>0</v>
      </c>
      <c r="FKF23" s="24">
        <v>0</v>
      </c>
      <c r="FKG23" s="24">
        <v>0</v>
      </c>
      <c r="FKH23" s="24">
        <v>0</v>
      </c>
      <c r="FKI23" s="24">
        <v>0</v>
      </c>
      <c r="FKJ23" s="24">
        <v>0</v>
      </c>
      <c r="FKK23" s="24">
        <v>0</v>
      </c>
      <c r="FKL23" s="24">
        <v>0</v>
      </c>
      <c r="FKM23" s="24">
        <v>0</v>
      </c>
      <c r="FKN23" s="24">
        <v>0</v>
      </c>
      <c r="FKO23" s="24">
        <v>0</v>
      </c>
      <c r="FKP23" s="24">
        <v>0</v>
      </c>
      <c r="FKQ23" s="24">
        <v>0</v>
      </c>
      <c r="FKR23" s="24">
        <v>0</v>
      </c>
      <c r="FKS23" s="24">
        <v>0</v>
      </c>
      <c r="FKT23" s="24">
        <v>0</v>
      </c>
      <c r="FKU23" s="24">
        <v>0</v>
      </c>
      <c r="FKV23" s="24">
        <v>0</v>
      </c>
      <c r="FKW23" s="24">
        <v>0</v>
      </c>
      <c r="FKX23" s="24">
        <v>0</v>
      </c>
      <c r="FKY23" s="24">
        <v>0</v>
      </c>
      <c r="FKZ23" s="24">
        <v>0</v>
      </c>
      <c r="FLA23" s="24">
        <v>0</v>
      </c>
      <c r="FLB23" s="24">
        <v>0</v>
      </c>
      <c r="FLC23" s="24">
        <v>0</v>
      </c>
      <c r="FLD23" s="24">
        <v>0</v>
      </c>
      <c r="FLE23" s="24">
        <v>0</v>
      </c>
      <c r="FLF23" s="24">
        <v>0</v>
      </c>
      <c r="FLG23" s="24">
        <v>0</v>
      </c>
      <c r="FLH23" s="24">
        <v>0</v>
      </c>
      <c r="FLI23" s="24">
        <v>0</v>
      </c>
      <c r="FLJ23" s="24">
        <v>0</v>
      </c>
      <c r="FLK23" s="24">
        <v>0</v>
      </c>
      <c r="FLL23" s="24">
        <v>0</v>
      </c>
      <c r="FLM23" s="24">
        <v>0</v>
      </c>
      <c r="FLN23" s="24">
        <v>0</v>
      </c>
      <c r="FLO23" s="24">
        <v>0</v>
      </c>
      <c r="FLP23" s="24">
        <v>0</v>
      </c>
      <c r="FLQ23" s="24">
        <v>0</v>
      </c>
      <c r="FLR23" s="24">
        <v>0</v>
      </c>
      <c r="FLS23" s="24">
        <v>0</v>
      </c>
      <c r="FLT23" s="24">
        <v>0</v>
      </c>
      <c r="FLU23" s="24">
        <v>0</v>
      </c>
      <c r="FLV23" s="24">
        <v>0</v>
      </c>
      <c r="FLW23" s="24">
        <v>0</v>
      </c>
      <c r="FLX23" s="24">
        <v>0</v>
      </c>
      <c r="FLY23" s="24">
        <v>0</v>
      </c>
      <c r="FLZ23" s="24">
        <v>0</v>
      </c>
      <c r="FMA23" s="24">
        <v>0</v>
      </c>
      <c r="FMB23" s="24">
        <v>0</v>
      </c>
      <c r="FMC23" s="24">
        <v>0</v>
      </c>
      <c r="FMD23" s="24">
        <v>0</v>
      </c>
      <c r="FME23" s="24">
        <v>0</v>
      </c>
      <c r="FMF23" s="24">
        <v>0</v>
      </c>
      <c r="FMG23" s="24">
        <v>0</v>
      </c>
      <c r="FMH23" s="24">
        <v>0</v>
      </c>
      <c r="FMI23" s="24">
        <v>0</v>
      </c>
      <c r="FMJ23" s="24">
        <v>0</v>
      </c>
      <c r="FMK23" s="24">
        <v>0</v>
      </c>
      <c r="FML23" s="24">
        <v>0</v>
      </c>
      <c r="FMM23" s="24">
        <v>0</v>
      </c>
      <c r="FMN23" s="24">
        <v>0</v>
      </c>
      <c r="FMO23" s="24">
        <v>0</v>
      </c>
      <c r="FMP23" s="24">
        <v>0</v>
      </c>
      <c r="FMQ23" s="24">
        <v>0</v>
      </c>
      <c r="FMR23" s="24">
        <v>0</v>
      </c>
      <c r="FMS23" s="24">
        <v>0</v>
      </c>
      <c r="FMT23" s="24">
        <v>0</v>
      </c>
      <c r="FMU23" s="24">
        <v>0</v>
      </c>
      <c r="FMV23" s="24">
        <v>0</v>
      </c>
      <c r="FMW23" s="24">
        <v>0</v>
      </c>
      <c r="FMX23" s="24">
        <v>0</v>
      </c>
      <c r="FMY23" s="24">
        <v>0</v>
      </c>
      <c r="FMZ23" s="24">
        <v>0</v>
      </c>
      <c r="FNA23" s="24">
        <v>0</v>
      </c>
      <c r="FNB23" s="24">
        <v>0</v>
      </c>
      <c r="FNC23" s="24">
        <v>0</v>
      </c>
      <c r="FND23" s="24">
        <v>0</v>
      </c>
      <c r="FNE23" s="24">
        <v>0</v>
      </c>
      <c r="FNF23" s="24">
        <v>0</v>
      </c>
      <c r="FNG23" s="24">
        <v>0</v>
      </c>
      <c r="FNH23" s="24">
        <v>0</v>
      </c>
      <c r="FNI23" s="24">
        <v>0</v>
      </c>
      <c r="FNJ23" s="24">
        <v>0</v>
      </c>
      <c r="FNK23" s="24">
        <v>0</v>
      </c>
      <c r="FNL23" s="24">
        <v>0</v>
      </c>
      <c r="FNM23" s="24">
        <v>0</v>
      </c>
      <c r="FNN23" s="24">
        <v>0</v>
      </c>
      <c r="FNO23" s="24">
        <v>0</v>
      </c>
      <c r="FNP23" s="24">
        <v>0</v>
      </c>
      <c r="FNQ23" s="24">
        <v>0</v>
      </c>
      <c r="FNR23" s="24">
        <v>0</v>
      </c>
      <c r="FNS23" s="24">
        <v>0</v>
      </c>
      <c r="FNT23" s="24">
        <v>0</v>
      </c>
      <c r="FNU23" s="24">
        <v>0</v>
      </c>
      <c r="FNV23" s="24">
        <v>0</v>
      </c>
      <c r="FNW23" s="24">
        <v>0</v>
      </c>
      <c r="FNX23" s="24">
        <v>0</v>
      </c>
      <c r="FNY23" s="24">
        <v>0</v>
      </c>
      <c r="FNZ23" s="24">
        <v>0</v>
      </c>
      <c r="FOA23" s="24">
        <v>0</v>
      </c>
      <c r="FOB23" s="24">
        <v>0</v>
      </c>
      <c r="FOC23" s="24">
        <v>0</v>
      </c>
      <c r="FOD23" s="24">
        <v>0</v>
      </c>
      <c r="FOE23" s="24">
        <v>0</v>
      </c>
      <c r="FOF23" s="24">
        <v>0</v>
      </c>
      <c r="FOG23" s="24">
        <v>0</v>
      </c>
      <c r="FOH23" s="24">
        <v>0</v>
      </c>
      <c r="FOI23" s="24">
        <v>0</v>
      </c>
      <c r="FOJ23" s="24">
        <v>0</v>
      </c>
      <c r="FOK23" s="24">
        <v>0</v>
      </c>
      <c r="FOL23" s="24">
        <v>0</v>
      </c>
      <c r="FOM23" s="24">
        <v>0</v>
      </c>
      <c r="FON23" s="24">
        <v>0</v>
      </c>
      <c r="FOO23" s="24">
        <v>0</v>
      </c>
      <c r="FOP23" s="24">
        <v>0</v>
      </c>
      <c r="FOQ23" s="24">
        <v>0</v>
      </c>
      <c r="FOR23" s="24">
        <v>0</v>
      </c>
      <c r="FOS23" s="24">
        <v>0</v>
      </c>
      <c r="FOT23" s="24">
        <v>0</v>
      </c>
      <c r="FOU23" s="24">
        <v>0</v>
      </c>
      <c r="FOV23" s="24">
        <v>0</v>
      </c>
      <c r="FOW23" s="24">
        <v>0</v>
      </c>
      <c r="FOX23" s="24">
        <v>0</v>
      </c>
      <c r="FOY23" s="24">
        <v>0</v>
      </c>
      <c r="FOZ23" s="24">
        <v>0</v>
      </c>
      <c r="FPA23" s="24">
        <v>0</v>
      </c>
      <c r="FPB23" s="24">
        <v>0</v>
      </c>
      <c r="FPC23" s="24">
        <v>0</v>
      </c>
      <c r="FPD23" s="24">
        <v>0</v>
      </c>
      <c r="FPE23" s="24">
        <v>0</v>
      </c>
      <c r="FPF23" s="24">
        <v>0</v>
      </c>
      <c r="FPG23" s="24">
        <v>0</v>
      </c>
      <c r="FPH23" s="24">
        <v>0</v>
      </c>
      <c r="FPI23" s="24">
        <v>0</v>
      </c>
      <c r="FPJ23" s="24">
        <v>0</v>
      </c>
      <c r="FPK23" s="24">
        <v>0</v>
      </c>
      <c r="FPL23" s="24">
        <v>0</v>
      </c>
      <c r="FPM23" s="24">
        <v>0</v>
      </c>
      <c r="FPN23" s="24">
        <v>0</v>
      </c>
      <c r="FPO23" s="24">
        <v>0</v>
      </c>
      <c r="FPP23" s="24">
        <v>0</v>
      </c>
      <c r="FPQ23" s="24">
        <v>0</v>
      </c>
      <c r="FPR23" s="24">
        <v>0</v>
      </c>
      <c r="FPS23" s="24">
        <v>0</v>
      </c>
      <c r="FPT23" s="24">
        <v>0</v>
      </c>
      <c r="FPU23" s="24">
        <v>0</v>
      </c>
      <c r="FPV23" s="24">
        <v>0</v>
      </c>
      <c r="FPW23" s="24">
        <v>0</v>
      </c>
      <c r="FPX23" s="24">
        <v>0</v>
      </c>
      <c r="FPY23" s="24">
        <v>0</v>
      </c>
      <c r="FPZ23" s="24">
        <v>0</v>
      </c>
      <c r="FQA23" s="24">
        <v>0</v>
      </c>
      <c r="FQB23" s="24">
        <v>0</v>
      </c>
      <c r="FQC23" s="24">
        <v>0</v>
      </c>
      <c r="FQD23" s="24">
        <v>0</v>
      </c>
      <c r="FQE23" s="24">
        <v>0</v>
      </c>
      <c r="FQF23" s="24">
        <v>0</v>
      </c>
      <c r="FQG23" s="24">
        <v>0</v>
      </c>
      <c r="FQH23" s="24">
        <v>0</v>
      </c>
      <c r="FQI23" s="24">
        <v>0</v>
      </c>
      <c r="FQJ23" s="24">
        <v>0</v>
      </c>
      <c r="FQK23" s="24">
        <v>0</v>
      </c>
      <c r="FQL23" s="24">
        <v>0</v>
      </c>
      <c r="FQM23" s="24">
        <v>0</v>
      </c>
      <c r="FQN23" s="24">
        <v>0</v>
      </c>
      <c r="FQO23" s="24">
        <v>0</v>
      </c>
      <c r="FQP23" s="24">
        <v>0</v>
      </c>
      <c r="FQQ23" s="24">
        <v>0</v>
      </c>
      <c r="FQR23" s="24">
        <v>0</v>
      </c>
      <c r="FQS23" s="24">
        <v>0</v>
      </c>
      <c r="FQT23" s="24">
        <v>0</v>
      </c>
      <c r="FQU23" s="24">
        <v>0</v>
      </c>
      <c r="FQV23" s="24">
        <v>0</v>
      </c>
      <c r="FQW23" s="24">
        <v>0</v>
      </c>
      <c r="FQX23" s="24">
        <v>0</v>
      </c>
      <c r="FQY23" s="24">
        <v>0</v>
      </c>
      <c r="FQZ23" s="24">
        <v>0</v>
      </c>
      <c r="FRA23" s="24">
        <v>0</v>
      </c>
      <c r="FRB23" s="24">
        <v>0</v>
      </c>
      <c r="FRC23" s="24">
        <v>0</v>
      </c>
      <c r="FRD23" s="24">
        <v>0</v>
      </c>
      <c r="FRE23" s="24">
        <v>0</v>
      </c>
      <c r="FRF23" s="24">
        <v>0</v>
      </c>
      <c r="FRG23" s="24">
        <v>0</v>
      </c>
      <c r="FRH23" s="24">
        <v>0</v>
      </c>
      <c r="FRI23" s="24">
        <v>0</v>
      </c>
      <c r="FRJ23" s="24">
        <v>0</v>
      </c>
      <c r="FRK23" s="24">
        <v>0</v>
      </c>
      <c r="FRL23" s="24">
        <v>0</v>
      </c>
      <c r="FRM23" s="24">
        <v>0</v>
      </c>
      <c r="FRN23" s="24">
        <v>0</v>
      </c>
      <c r="FRO23" s="24">
        <v>0</v>
      </c>
      <c r="FRP23" s="24">
        <v>0</v>
      </c>
      <c r="FRQ23" s="24">
        <v>0</v>
      </c>
      <c r="FRR23" s="24">
        <v>0</v>
      </c>
      <c r="FRS23" s="24">
        <v>0</v>
      </c>
      <c r="FRT23" s="24">
        <v>0</v>
      </c>
      <c r="FRU23" s="24">
        <v>0</v>
      </c>
      <c r="FRV23" s="24">
        <v>0</v>
      </c>
      <c r="FRW23" s="24">
        <v>0</v>
      </c>
      <c r="FRX23" s="24">
        <v>0</v>
      </c>
      <c r="FRY23" s="24">
        <v>0</v>
      </c>
      <c r="FRZ23" s="24">
        <v>0</v>
      </c>
      <c r="FSA23" s="24">
        <v>0</v>
      </c>
      <c r="FSB23" s="24">
        <v>0</v>
      </c>
      <c r="FSC23" s="24">
        <v>0</v>
      </c>
      <c r="FSD23" s="24">
        <v>0</v>
      </c>
      <c r="FSE23" s="24">
        <v>0</v>
      </c>
      <c r="FSF23" s="24">
        <v>0</v>
      </c>
      <c r="FSG23" s="24">
        <v>0</v>
      </c>
      <c r="FSH23" s="24">
        <v>0</v>
      </c>
      <c r="FSI23" s="24">
        <v>0</v>
      </c>
      <c r="FSJ23" s="24">
        <v>0</v>
      </c>
      <c r="FSK23" s="24">
        <v>0</v>
      </c>
      <c r="FSL23" s="24">
        <v>0</v>
      </c>
      <c r="FSM23" s="24">
        <v>0</v>
      </c>
      <c r="FSN23" s="24">
        <v>0</v>
      </c>
      <c r="FSO23" s="24">
        <v>0</v>
      </c>
      <c r="FSP23" s="24">
        <v>0</v>
      </c>
      <c r="FSQ23" s="24">
        <v>0</v>
      </c>
      <c r="FSR23" s="24">
        <v>0</v>
      </c>
      <c r="FSS23" s="24">
        <v>0</v>
      </c>
      <c r="FST23" s="24">
        <v>0</v>
      </c>
      <c r="FSU23" s="24">
        <v>0</v>
      </c>
      <c r="FSV23" s="24">
        <v>0</v>
      </c>
      <c r="FSW23" s="24">
        <v>0</v>
      </c>
      <c r="FSX23" s="24">
        <v>0</v>
      </c>
      <c r="FSY23" s="24">
        <v>0</v>
      </c>
      <c r="FSZ23" s="24">
        <v>0</v>
      </c>
      <c r="FTA23" s="24">
        <v>0</v>
      </c>
      <c r="FTB23" s="24">
        <v>0</v>
      </c>
      <c r="FTC23" s="24">
        <v>0</v>
      </c>
      <c r="FTD23" s="24">
        <v>0</v>
      </c>
      <c r="FTE23" s="24">
        <v>0</v>
      </c>
      <c r="FTF23" s="24">
        <v>0</v>
      </c>
      <c r="FTG23" s="24">
        <v>0</v>
      </c>
      <c r="FTH23" s="24">
        <v>0</v>
      </c>
      <c r="FTI23" s="24">
        <v>0</v>
      </c>
      <c r="FTJ23" s="24">
        <v>0</v>
      </c>
      <c r="FTK23" s="24">
        <v>0</v>
      </c>
      <c r="FTL23" s="24">
        <v>0</v>
      </c>
      <c r="FTM23" s="24">
        <v>0</v>
      </c>
      <c r="FTN23" s="24">
        <v>0</v>
      </c>
      <c r="FTO23" s="24">
        <v>0</v>
      </c>
      <c r="FTP23" s="24">
        <v>0</v>
      </c>
      <c r="FTQ23" s="24">
        <v>0</v>
      </c>
      <c r="FTR23" s="24">
        <v>0</v>
      </c>
      <c r="FTS23" s="24">
        <v>0</v>
      </c>
      <c r="FTT23" s="24">
        <v>0</v>
      </c>
      <c r="FTU23" s="24">
        <v>0</v>
      </c>
      <c r="FTV23" s="24">
        <v>0</v>
      </c>
      <c r="FTW23" s="24">
        <v>0</v>
      </c>
      <c r="FTX23" s="24">
        <v>0</v>
      </c>
      <c r="FTY23" s="24">
        <v>0</v>
      </c>
      <c r="FTZ23" s="24">
        <v>0</v>
      </c>
      <c r="FUA23" s="24">
        <v>0</v>
      </c>
      <c r="FUB23" s="24">
        <v>0</v>
      </c>
      <c r="FUC23" s="24">
        <v>0</v>
      </c>
      <c r="FUD23" s="24">
        <v>0</v>
      </c>
      <c r="FUE23" s="24">
        <v>0</v>
      </c>
      <c r="FUF23" s="24">
        <v>0</v>
      </c>
      <c r="FUG23" s="24">
        <v>0</v>
      </c>
      <c r="FUH23" s="24">
        <v>0</v>
      </c>
      <c r="FUI23" s="24">
        <v>0</v>
      </c>
      <c r="FUJ23" s="24">
        <v>0</v>
      </c>
      <c r="FUK23" s="24">
        <v>0</v>
      </c>
      <c r="FUL23" s="24">
        <v>0</v>
      </c>
      <c r="FUM23" s="24">
        <v>0</v>
      </c>
      <c r="FUN23" s="24">
        <v>0</v>
      </c>
      <c r="FUO23" s="24">
        <v>0</v>
      </c>
      <c r="FUP23" s="24">
        <v>0</v>
      </c>
      <c r="FUQ23" s="24">
        <v>0</v>
      </c>
      <c r="FUR23" s="24">
        <v>0</v>
      </c>
      <c r="FUS23" s="24">
        <v>0</v>
      </c>
      <c r="FUT23" s="24">
        <v>0</v>
      </c>
      <c r="FUU23" s="24">
        <v>0</v>
      </c>
      <c r="FUV23" s="24">
        <v>0</v>
      </c>
      <c r="FUW23" s="24">
        <v>0</v>
      </c>
      <c r="FUX23" s="24">
        <v>0</v>
      </c>
      <c r="FUY23" s="24">
        <v>0</v>
      </c>
      <c r="FUZ23" s="24">
        <v>0</v>
      </c>
      <c r="FVA23" s="24">
        <v>0</v>
      </c>
      <c r="FVB23" s="24">
        <v>0</v>
      </c>
      <c r="FVC23" s="24">
        <v>0</v>
      </c>
      <c r="FVD23" s="24">
        <v>0</v>
      </c>
      <c r="FVE23" s="24">
        <v>0</v>
      </c>
      <c r="FVF23" s="24">
        <v>0</v>
      </c>
      <c r="FVG23" s="24">
        <v>0</v>
      </c>
      <c r="FVH23" s="24">
        <v>0</v>
      </c>
      <c r="FVI23" s="24">
        <v>0</v>
      </c>
      <c r="FVJ23" s="24">
        <v>0</v>
      </c>
      <c r="FVK23" s="24">
        <v>0</v>
      </c>
      <c r="FVL23" s="24">
        <v>0</v>
      </c>
      <c r="FVM23" s="24">
        <v>0</v>
      </c>
      <c r="FVN23" s="24">
        <v>0</v>
      </c>
      <c r="FVO23" s="24">
        <v>0</v>
      </c>
      <c r="FVP23" s="24">
        <v>0</v>
      </c>
      <c r="FVQ23" s="24">
        <v>0</v>
      </c>
      <c r="FVR23" s="24">
        <v>0</v>
      </c>
      <c r="FVS23" s="24">
        <v>0</v>
      </c>
      <c r="FVT23" s="24">
        <v>0</v>
      </c>
      <c r="FVU23" s="24">
        <v>0</v>
      </c>
      <c r="FVV23" s="24">
        <v>0</v>
      </c>
      <c r="FVW23" s="24">
        <v>0</v>
      </c>
      <c r="FVX23" s="24">
        <v>0</v>
      </c>
      <c r="FVY23" s="24">
        <v>0</v>
      </c>
      <c r="FVZ23" s="24">
        <v>0</v>
      </c>
      <c r="FWA23" s="24">
        <v>0</v>
      </c>
      <c r="FWB23" s="24">
        <v>0</v>
      </c>
      <c r="FWC23" s="24">
        <v>0</v>
      </c>
      <c r="FWD23" s="24">
        <v>0</v>
      </c>
      <c r="FWE23" s="24">
        <v>0</v>
      </c>
      <c r="FWF23" s="24">
        <v>0</v>
      </c>
      <c r="FWG23" s="24">
        <v>0</v>
      </c>
      <c r="FWH23" s="24">
        <v>0</v>
      </c>
      <c r="FWI23" s="24">
        <v>0</v>
      </c>
      <c r="FWJ23" s="24">
        <v>0</v>
      </c>
      <c r="FWK23" s="24">
        <v>0</v>
      </c>
      <c r="FWL23" s="24">
        <v>0</v>
      </c>
      <c r="FWM23" s="24">
        <v>0</v>
      </c>
      <c r="FWN23" s="24">
        <v>0</v>
      </c>
      <c r="FWO23" s="24">
        <v>0</v>
      </c>
      <c r="FWP23" s="24">
        <v>0</v>
      </c>
      <c r="FWQ23" s="24">
        <v>0</v>
      </c>
      <c r="FWR23" s="24">
        <v>0</v>
      </c>
      <c r="FWS23" s="24">
        <v>0</v>
      </c>
      <c r="FWT23" s="24">
        <v>0</v>
      </c>
      <c r="FWU23" s="24">
        <v>0</v>
      </c>
      <c r="FWV23" s="24">
        <v>0</v>
      </c>
      <c r="FWW23" s="24">
        <v>0</v>
      </c>
      <c r="FWX23" s="24">
        <v>0</v>
      </c>
      <c r="FWY23" s="24">
        <v>0</v>
      </c>
      <c r="FWZ23" s="24">
        <v>0</v>
      </c>
      <c r="FXA23" s="24">
        <v>0</v>
      </c>
      <c r="FXB23" s="24">
        <v>0</v>
      </c>
      <c r="FXC23" s="24">
        <v>0</v>
      </c>
      <c r="FXD23" s="24">
        <v>0</v>
      </c>
      <c r="FXE23" s="24">
        <v>0</v>
      </c>
      <c r="FXF23" s="24">
        <v>0</v>
      </c>
      <c r="FXG23" s="24">
        <v>0</v>
      </c>
      <c r="FXH23" s="24">
        <v>0</v>
      </c>
      <c r="FXI23" s="24">
        <v>0</v>
      </c>
      <c r="FXJ23" s="24">
        <v>0</v>
      </c>
      <c r="FXK23" s="24">
        <v>0</v>
      </c>
      <c r="FXL23" s="24">
        <v>0</v>
      </c>
      <c r="FXM23" s="24">
        <v>0</v>
      </c>
      <c r="FXN23" s="24">
        <v>0</v>
      </c>
      <c r="FXO23" s="24">
        <v>0</v>
      </c>
      <c r="FXP23" s="24">
        <v>0</v>
      </c>
      <c r="FXQ23" s="24">
        <v>0</v>
      </c>
      <c r="FXR23" s="24">
        <v>0</v>
      </c>
      <c r="FXS23" s="24">
        <v>0</v>
      </c>
      <c r="FXT23" s="24">
        <v>0</v>
      </c>
      <c r="FXU23" s="24">
        <v>0</v>
      </c>
      <c r="FXV23" s="24">
        <v>0</v>
      </c>
      <c r="FXW23" s="24">
        <v>0</v>
      </c>
      <c r="FXX23" s="24">
        <v>0</v>
      </c>
      <c r="FXY23" s="24">
        <v>0</v>
      </c>
      <c r="FXZ23" s="24">
        <v>0</v>
      </c>
      <c r="FYA23" s="24">
        <v>0</v>
      </c>
      <c r="FYB23" s="24">
        <v>0</v>
      </c>
      <c r="FYC23" s="24">
        <v>0</v>
      </c>
      <c r="FYD23" s="24">
        <v>0</v>
      </c>
      <c r="FYE23" s="24">
        <v>0</v>
      </c>
      <c r="FYF23" s="24">
        <v>0</v>
      </c>
      <c r="FYG23" s="24">
        <v>0</v>
      </c>
      <c r="FYH23" s="24">
        <v>0</v>
      </c>
      <c r="FYI23" s="24">
        <v>0</v>
      </c>
      <c r="FYJ23" s="24">
        <v>0</v>
      </c>
      <c r="FYK23" s="24">
        <v>0</v>
      </c>
      <c r="FYL23" s="24">
        <v>0</v>
      </c>
      <c r="FYM23" s="24">
        <v>0</v>
      </c>
      <c r="FYN23" s="24">
        <v>0</v>
      </c>
      <c r="FYO23" s="24">
        <v>0</v>
      </c>
      <c r="FYP23" s="24">
        <v>0</v>
      </c>
      <c r="FYQ23" s="24">
        <v>0</v>
      </c>
      <c r="FYR23" s="24">
        <v>0</v>
      </c>
      <c r="FYS23" s="24">
        <v>0</v>
      </c>
      <c r="FYT23" s="24">
        <v>0</v>
      </c>
      <c r="FYU23" s="24">
        <v>0</v>
      </c>
      <c r="FYV23" s="24">
        <v>0</v>
      </c>
      <c r="FYW23" s="24">
        <v>0</v>
      </c>
      <c r="FYX23" s="24">
        <v>0</v>
      </c>
      <c r="FYY23" s="24">
        <v>0</v>
      </c>
      <c r="FYZ23" s="24">
        <v>0</v>
      </c>
      <c r="FZA23" s="24">
        <v>0</v>
      </c>
      <c r="FZB23" s="24">
        <v>0</v>
      </c>
      <c r="FZC23" s="24">
        <v>0</v>
      </c>
      <c r="FZD23" s="24">
        <v>0</v>
      </c>
      <c r="FZE23" s="24">
        <v>0</v>
      </c>
      <c r="FZF23" s="24">
        <v>0</v>
      </c>
      <c r="FZG23" s="24">
        <v>0</v>
      </c>
      <c r="FZH23" s="24">
        <v>0</v>
      </c>
      <c r="FZI23" s="24">
        <v>0</v>
      </c>
      <c r="FZJ23" s="24">
        <v>0</v>
      </c>
      <c r="FZK23" s="24">
        <v>0</v>
      </c>
      <c r="FZL23" s="24">
        <v>0</v>
      </c>
      <c r="FZM23" s="24">
        <v>0</v>
      </c>
      <c r="FZN23" s="24">
        <v>0</v>
      </c>
      <c r="FZO23" s="24">
        <v>0</v>
      </c>
      <c r="FZP23" s="24">
        <v>0</v>
      </c>
      <c r="FZQ23" s="24">
        <v>0</v>
      </c>
      <c r="FZR23" s="24">
        <v>0</v>
      </c>
      <c r="FZS23" s="24">
        <v>0</v>
      </c>
      <c r="FZT23" s="24">
        <v>0</v>
      </c>
      <c r="FZU23" s="24">
        <v>0</v>
      </c>
      <c r="FZV23" s="24">
        <v>0</v>
      </c>
      <c r="FZW23" s="24">
        <v>0</v>
      </c>
      <c r="FZX23" s="24">
        <v>0</v>
      </c>
      <c r="FZY23" s="24">
        <v>0</v>
      </c>
      <c r="FZZ23" s="24">
        <v>0</v>
      </c>
      <c r="GAA23" s="24">
        <v>0</v>
      </c>
      <c r="GAB23" s="24">
        <v>0</v>
      </c>
      <c r="GAC23" s="24">
        <v>0</v>
      </c>
      <c r="GAD23" s="24">
        <v>0</v>
      </c>
      <c r="GAE23" s="24">
        <v>0</v>
      </c>
      <c r="GAF23" s="24">
        <v>0</v>
      </c>
      <c r="GAG23" s="24">
        <v>0</v>
      </c>
      <c r="GAH23" s="24">
        <v>0</v>
      </c>
      <c r="GAI23" s="24">
        <v>0</v>
      </c>
      <c r="GAJ23" s="24">
        <v>0</v>
      </c>
      <c r="GAK23" s="24">
        <v>0</v>
      </c>
      <c r="GAL23" s="24">
        <v>0</v>
      </c>
      <c r="GAM23" s="24">
        <v>0</v>
      </c>
      <c r="GAN23" s="24">
        <v>0</v>
      </c>
      <c r="GAO23" s="24">
        <v>0</v>
      </c>
      <c r="GAP23" s="24">
        <v>0</v>
      </c>
      <c r="GAQ23" s="24">
        <v>0</v>
      </c>
      <c r="GAR23" s="24">
        <v>0</v>
      </c>
      <c r="GAS23" s="24">
        <v>0</v>
      </c>
      <c r="GAT23" s="24">
        <v>0</v>
      </c>
      <c r="GAU23" s="24">
        <v>0</v>
      </c>
      <c r="GAV23" s="24">
        <v>0</v>
      </c>
      <c r="GAW23" s="24">
        <v>0</v>
      </c>
      <c r="GAX23" s="24">
        <v>0</v>
      </c>
      <c r="GAY23" s="24">
        <v>0</v>
      </c>
      <c r="GAZ23" s="24">
        <v>0</v>
      </c>
      <c r="GBA23" s="24">
        <v>0</v>
      </c>
      <c r="GBB23" s="24">
        <v>0</v>
      </c>
      <c r="GBC23" s="24">
        <v>0</v>
      </c>
      <c r="GBD23" s="24">
        <v>0</v>
      </c>
      <c r="GBE23" s="24">
        <v>0</v>
      </c>
      <c r="GBF23" s="24">
        <v>0</v>
      </c>
      <c r="GBG23" s="24">
        <v>0</v>
      </c>
      <c r="GBH23" s="24">
        <v>0</v>
      </c>
      <c r="GBI23" s="24">
        <v>0</v>
      </c>
      <c r="GBJ23" s="24">
        <v>0</v>
      </c>
      <c r="GBK23" s="24">
        <v>0</v>
      </c>
      <c r="GBL23" s="24">
        <v>0</v>
      </c>
      <c r="GBM23" s="24">
        <v>0</v>
      </c>
      <c r="GBN23" s="24">
        <v>0</v>
      </c>
      <c r="GBO23" s="24">
        <v>0</v>
      </c>
      <c r="GBP23" s="24">
        <v>0</v>
      </c>
      <c r="GBQ23" s="24">
        <v>0</v>
      </c>
      <c r="GBR23" s="24">
        <v>0</v>
      </c>
      <c r="GBS23" s="24">
        <v>0</v>
      </c>
      <c r="GBT23" s="24">
        <v>0</v>
      </c>
      <c r="GBU23" s="24">
        <v>0</v>
      </c>
      <c r="GBV23" s="24">
        <v>0</v>
      </c>
      <c r="GBW23" s="24">
        <v>0</v>
      </c>
      <c r="GBX23" s="24">
        <v>0</v>
      </c>
      <c r="GBY23" s="24">
        <v>0</v>
      </c>
      <c r="GBZ23" s="24">
        <v>0</v>
      </c>
      <c r="GCA23" s="24">
        <v>0</v>
      </c>
      <c r="GCB23" s="24">
        <v>0</v>
      </c>
      <c r="GCC23" s="24">
        <v>0</v>
      </c>
      <c r="GCD23" s="24">
        <v>0</v>
      </c>
      <c r="GCE23" s="24">
        <v>0</v>
      </c>
      <c r="GCF23" s="24">
        <v>0</v>
      </c>
      <c r="GCG23" s="24">
        <v>0</v>
      </c>
      <c r="GCH23" s="24">
        <v>0</v>
      </c>
      <c r="GCI23" s="24">
        <v>0</v>
      </c>
      <c r="GCJ23" s="24">
        <v>0</v>
      </c>
      <c r="GCK23" s="24">
        <v>0</v>
      </c>
      <c r="GCL23" s="24">
        <v>0</v>
      </c>
      <c r="GCM23" s="24">
        <v>0</v>
      </c>
      <c r="GCN23" s="24">
        <v>0</v>
      </c>
      <c r="GCO23" s="24">
        <v>0</v>
      </c>
      <c r="GCP23" s="24">
        <v>0</v>
      </c>
      <c r="GCQ23" s="24">
        <v>0</v>
      </c>
      <c r="GCR23" s="24">
        <v>0</v>
      </c>
      <c r="GCS23" s="24">
        <v>0</v>
      </c>
      <c r="GCT23" s="24">
        <v>0</v>
      </c>
      <c r="GCU23" s="24">
        <v>0</v>
      </c>
      <c r="GCV23" s="24">
        <v>0</v>
      </c>
      <c r="GCW23" s="24">
        <v>0</v>
      </c>
      <c r="GCX23" s="24">
        <v>0</v>
      </c>
      <c r="GCY23" s="24">
        <v>0</v>
      </c>
      <c r="GCZ23" s="24">
        <v>0</v>
      </c>
      <c r="GDA23" s="24">
        <v>0</v>
      </c>
      <c r="GDB23" s="24">
        <v>0</v>
      </c>
      <c r="GDC23" s="24">
        <v>0</v>
      </c>
      <c r="GDD23" s="24">
        <v>0</v>
      </c>
      <c r="GDE23" s="24">
        <v>0</v>
      </c>
      <c r="GDF23" s="24">
        <v>0</v>
      </c>
      <c r="GDG23" s="24">
        <v>0</v>
      </c>
      <c r="GDH23" s="24">
        <v>0</v>
      </c>
      <c r="GDI23" s="24">
        <v>0</v>
      </c>
      <c r="GDJ23" s="24">
        <v>0</v>
      </c>
      <c r="GDK23" s="24">
        <v>0</v>
      </c>
      <c r="GDL23" s="24">
        <v>0</v>
      </c>
      <c r="GDM23" s="24">
        <v>0</v>
      </c>
      <c r="GDN23" s="24">
        <v>0</v>
      </c>
      <c r="GDO23" s="24">
        <v>0</v>
      </c>
      <c r="GDP23" s="24">
        <v>0</v>
      </c>
      <c r="GDQ23" s="24">
        <v>0</v>
      </c>
      <c r="GDR23" s="24">
        <v>0</v>
      </c>
      <c r="GDS23" s="24">
        <v>0</v>
      </c>
      <c r="GDT23" s="24">
        <v>0</v>
      </c>
      <c r="GDU23" s="24">
        <v>0</v>
      </c>
      <c r="GDV23" s="24">
        <v>0</v>
      </c>
      <c r="GDW23" s="24">
        <v>0</v>
      </c>
      <c r="GDX23" s="24">
        <v>0</v>
      </c>
      <c r="GDY23" s="24">
        <v>0</v>
      </c>
      <c r="GDZ23" s="24">
        <v>0</v>
      </c>
      <c r="GEA23" s="24">
        <v>0</v>
      </c>
      <c r="GEB23" s="24">
        <v>0</v>
      </c>
      <c r="GEC23" s="24">
        <v>0</v>
      </c>
      <c r="GED23" s="24">
        <v>0</v>
      </c>
      <c r="GEE23" s="24">
        <v>0</v>
      </c>
      <c r="GEF23" s="24">
        <v>0</v>
      </c>
      <c r="GEG23" s="24">
        <v>0</v>
      </c>
      <c r="GEH23" s="24">
        <v>0</v>
      </c>
      <c r="GEI23" s="24">
        <v>0</v>
      </c>
      <c r="GEJ23" s="24">
        <v>0</v>
      </c>
      <c r="GEK23" s="24">
        <v>0</v>
      </c>
      <c r="GEL23" s="24">
        <v>0</v>
      </c>
      <c r="GEM23" s="24">
        <v>0</v>
      </c>
      <c r="GEN23" s="24">
        <v>0</v>
      </c>
      <c r="GEO23" s="24">
        <v>0</v>
      </c>
      <c r="GEP23" s="24">
        <v>0</v>
      </c>
      <c r="GEQ23" s="24">
        <v>0</v>
      </c>
      <c r="GER23" s="24">
        <v>0</v>
      </c>
      <c r="GES23" s="24">
        <v>0</v>
      </c>
      <c r="GET23" s="24">
        <v>0</v>
      </c>
      <c r="GEU23" s="24">
        <v>0</v>
      </c>
      <c r="GEV23" s="24">
        <v>0</v>
      </c>
      <c r="GEW23" s="24">
        <v>0</v>
      </c>
      <c r="GEX23" s="24">
        <v>0</v>
      </c>
      <c r="GEY23" s="24">
        <v>0</v>
      </c>
      <c r="GEZ23" s="24">
        <v>0</v>
      </c>
      <c r="GFA23" s="24">
        <v>0</v>
      </c>
      <c r="GFB23" s="24">
        <v>0</v>
      </c>
      <c r="GFC23" s="24">
        <v>0</v>
      </c>
      <c r="GFD23" s="24">
        <v>0</v>
      </c>
      <c r="GFE23" s="24">
        <v>0</v>
      </c>
      <c r="GFF23" s="24">
        <v>0</v>
      </c>
      <c r="GFG23" s="24">
        <v>0</v>
      </c>
      <c r="GFH23" s="24">
        <v>0</v>
      </c>
      <c r="GFI23" s="24">
        <v>0</v>
      </c>
      <c r="GFJ23" s="24">
        <v>0</v>
      </c>
      <c r="GFK23" s="24">
        <v>0</v>
      </c>
      <c r="GFL23" s="24">
        <v>0</v>
      </c>
      <c r="GFM23" s="24">
        <v>0</v>
      </c>
      <c r="GFN23" s="24">
        <v>0</v>
      </c>
      <c r="GFO23" s="24">
        <v>0</v>
      </c>
      <c r="GFP23" s="24">
        <v>0</v>
      </c>
      <c r="GFQ23" s="24">
        <v>0</v>
      </c>
      <c r="GFR23" s="24">
        <v>0</v>
      </c>
      <c r="GFS23" s="24">
        <v>0</v>
      </c>
      <c r="GFT23" s="24">
        <v>0</v>
      </c>
      <c r="GFU23" s="24">
        <v>0</v>
      </c>
      <c r="GFV23" s="24">
        <v>0</v>
      </c>
      <c r="GFW23" s="24">
        <v>0</v>
      </c>
      <c r="GFX23" s="24">
        <v>0</v>
      </c>
      <c r="GFY23" s="24">
        <v>0</v>
      </c>
      <c r="GFZ23" s="24">
        <v>0</v>
      </c>
      <c r="GGA23" s="24">
        <v>0</v>
      </c>
      <c r="GGB23" s="24">
        <v>0</v>
      </c>
      <c r="GGC23" s="24">
        <v>0</v>
      </c>
      <c r="GGD23" s="24">
        <v>0</v>
      </c>
      <c r="GGE23" s="24">
        <v>0</v>
      </c>
      <c r="GGF23" s="24">
        <v>0</v>
      </c>
      <c r="GGG23" s="24">
        <v>0</v>
      </c>
      <c r="GGH23" s="24">
        <v>0</v>
      </c>
      <c r="GGI23" s="24">
        <v>0</v>
      </c>
      <c r="GGJ23" s="24">
        <v>0</v>
      </c>
      <c r="GGK23" s="24">
        <v>0</v>
      </c>
      <c r="GGL23" s="24">
        <v>0</v>
      </c>
      <c r="GGM23" s="24">
        <v>0</v>
      </c>
      <c r="GGN23" s="24">
        <v>0</v>
      </c>
      <c r="GGO23" s="24">
        <v>0</v>
      </c>
      <c r="GGP23" s="24">
        <v>0</v>
      </c>
      <c r="GGQ23" s="24">
        <v>0</v>
      </c>
      <c r="GGR23" s="24">
        <v>0</v>
      </c>
      <c r="GGS23" s="24">
        <v>0</v>
      </c>
      <c r="GGT23" s="24">
        <v>0</v>
      </c>
      <c r="GGU23" s="24">
        <v>0</v>
      </c>
      <c r="GGV23" s="24">
        <v>0</v>
      </c>
      <c r="GGW23" s="24">
        <v>0</v>
      </c>
      <c r="GGX23" s="24">
        <v>0</v>
      </c>
      <c r="GGY23" s="24">
        <v>0</v>
      </c>
      <c r="GGZ23" s="24">
        <v>0</v>
      </c>
      <c r="GHA23" s="24">
        <v>0</v>
      </c>
      <c r="GHB23" s="24">
        <v>0</v>
      </c>
      <c r="GHC23" s="24">
        <v>0</v>
      </c>
      <c r="GHD23" s="24">
        <v>0</v>
      </c>
      <c r="GHE23" s="24">
        <v>0</v>
      </c>
      <c r="GHF23" s="24">
        <v>0</v>
      </c>
      <c r="GHG23" s="24">
        <v>0</v>
      </c>
      <c r="GHH23" s="24">
        <v>0</v>
      </c>
      <c r="GHI23" s="24">
        <v>0</v>
      </c>
      <c r="GHJ23" s="24">
        <v>0</v>
      </c>
      <c r="GHK23" s="24">
        <v>0</v>
      </c>
      <c r="GHL23" s="24">
        <v>0</v>
      </c>
      <c r="GHM23" s="24">
        <v>0</v>
      </c>
      <c r="GHN23" s="24">
        <v>0</v>
      </c>
      <c r="GHO23" s="24">
        <v>0</v>
      </c>
      <c r="GHP23" s="24">
        <v>0</v>
      </c>
      <c r="GHQ23" s="24">
        <v>0</v>
      </c>
      <c r="GHR23" s="24">
        <v>0</v>
      </c>
      <c r="GHS23" s="24">
        <v>0</v>
      </c>
      <c r="GHT23" s="24">
        <v>0</v>
      </c>
      <c r="GHU23" s="24">
        <v>0</v>
      </c>
      <c r="GHV23" s="24">
        <v>0</v>
      </c>
      <c r="GHW23" s="24">
        <v>0</v>
      </c>
      <c r="GHX23" s="24">
        <v>0</v>
      </c>
      <c r="GHY23" s="24">
        <v>0</v>
      </c>
      <c r="GHZ23" s="24">
        <v>0</v>
      </c>
      <c r="GIA23" s="24">
        <v>0</v>
      </c>
      <c r="GIB23" s="24">
        <v>0</v>
      </c>
      <c r="GIC23" s="24">
        <v>0</v>
      </c>
      <c r="GID23" s="24">
        <v>0</v>
      </c>
      <c r="GIE23" s="24">
        <v>0</v>
      </c>
      <c r="GIF23" s="24">
        <v>0</v>
      </c>
      <c r="GIG23" s="24">
        <v>0</v>
      </c>
      <c r="GIH23" s="24">
        <v>0</v>
      </c>
      <c r="GII23" s="24">
        <v>0</v>
      </c>
      <c r="GIJ23" s="24">
        <v>0</v>
      </c>
      <c r="GIK23" s="24">
        <v>0</v>
      </c>
      <c r="GIL23" s="24">
        <v>0</v>
      </c>
      <c r="GIM23" s="24">
        <v>0</v>
      </c>
      <c r="GIN23" s="24">
        <v>0</v>
      </c>
      <c r="GIO23" s="24">
        <v>0</v>
      </c>
      <c r="GIP23" s="24">
        <v>0</v>
      </c>
      <c r="GIQ23" s="24">
        <v>0</v>
      </c>
      <c r="GIR23" s="24">
        <v>0</v>
      </c>
      <c r="GIS23" s="24">
        <v>0</v>
      </c>
      <c r="GIT23" s="24">
        <v>0</v>
      </c>
      <c r="GIU23" s="24">
        <v>0</v>
      </c>
      <c r="GIV23" s="24">
        <v>0</v>
      </c>
      <c r="GIW23" s="24">
        <v>0</v>
      </c>
      <c r="GIX23" s="24">
        <v>0</v>
      </c>
      <c r="GIY23" s="24">
        <v>0</v>
      </c>
      <c r="GIZ23" s="24">
        <v>0</v>
      </c>
      <c r="GJA23" s="24">
        <v>0</v>
      </c>
      <c r="GJB23" s="24">
        <v>0</v>
      </c>
      <c r="GJC23" s="24">
        <v>0</v>
      </c>
      <c r="GJD23" s="24">
        <v>0</v>
      </c>
      <c r="GJE23" s="24">
        <v>0</v>
      </c>
      <c r="GJF23" s="24">
        <v>0</v>
      </c>
      <c r="GJG23" s="24">
        <v>0</v>
      </c>
      <c r="GJH23" s="24">
        <v>0</v>
      </c>
      <c r="GJI23" s="24">
        <v>0</v>
      </c>
      <c r="GJJ23" s="24">
        <v>0</v>
      </c>
      <c r="GJK23" s="24">
        <v>0</v>
      </c>
      <c r="GJL23" s="24">
        <v>0</v>
      </c>
      <c r="GJM23" s="24">
        <v>0</v>
      </c>
      <c r="GJN23" s="24">
        <v>0</v>
      </c>
      <c r="GJO23" s="24">
        <v>0</v>
      </c>
      <c r="GJP23" s="24">
        <v>0</v>
      </c>
      <c r="GJQ23" s="24">
        <v>0</v>
      </c>
      <c r="GJR23" s="24">
        <v>0</v>
      </c>
      <c r="GJS23" s="24">
        <v>0</v>
      </c>
      <c r="GJT23" s="24">
        <v>0</v>
      </c>
      <c r="GJU23" s="24">
        <v>0</v>
      </c>
      <c r="GJV23" s="24">
        <v>0</v>
      </c>
      <c r="GJW23" s="24">
        <v>0</v>
      </c>
      <c r="GJX23" s="24">
        <v>0</v>
      </c>
      <c r="GJY23" s="24">
        <v>0</v>
      </c>
      <c r="GJZ23" s="24">
        <v>0</v>
      </c>
      <c r="GKA23" s="24">
        <v>0</v>
      </c>
      <c r="GKB23" s="24">
        <v>0</v>
      </c>
      <c r="GKC23" s="24">
        <v>0</v>
      </c>
      <c r="GKD23" s="24">
        <v>0</v>
      </c>
      <c r="GKE23" s="24">
        <v>0</v>
      </c>
      <c r="GKF23" s="24">
        <v>0</v>
      </c>
      <c r="GKG23" s="24">
        <v>0</v>
      </c>
      <c r="GKH23" s="24">
        <v>0</v>
      </c>
      <c r="GKI23" s="24">
        <v>0</v>
      </c>
      <c r="GKJ23" s="24">
        <v>0</v>
      </c>
      <c r="GKK23" s="24">
        <v>0</v>
      </c>
      <c r="GKL23" s="24">
        <v>0</v>
      </c>
      <c r="GKM23" s="24">
        <v>0</v>
      </c>
      <c r="GKN23" s="24">
        <v>0</v>
      </c>
      <c r="GKO23" s="24">
        <v>0</v>
      </c>
      <c r="GKP23" s="24">
        <v>0</v>
      </c>
      <c r="GKQ23" s="24">
        <v>0</v>
      </c>
      <c r="GKR23" s="24">
        <v>0</v>
      </c>
      <c r="GKS23" s="24">
        <v>0</v>
      </c>
      <c r="GKT23" s="24">
        <v>0</v>
      </c>
      <c r="GKU23" s="24">
        <v>0</v>
      </c>
      <c r="GKV23" s="24">
        <v>0</v>
      </c>
      <c r="GKW23" s="24">
        <v>0</v>
      </c>
      <c r="GKX23" s="24">
        <v>0</v>
      </c>
      <c r="GKY23" s="24">
        <v>0</v>
      </c>
      <c r="GKZ23" s="24">
        <v>0</v>
      </c>
      <c r="GLA23" s="24">
        <v>0</v>
      </c>
      <c r="GLB23" s="24">
        <v>0</v>
      </c>
      <c r="GLC23" s="24">
        <v>0</v>
      </c>
      <c r="GLD23" s="24">
        <v>0</v>
      </c>
      <c r="GLE23" s="24">
        <v>0</v>
      </c>
      <c r="GLF23" s="24">
        <v>0</v>
      </c>
      <c r="GLG23" s="24">
        <v>0</v>
      </c>
      <c r="GLH23" s="24">
        <v>0</v>
      </c>
      <c r="GLI23" s="24">
        <v>0</v>
      </c>
      <c r="GLJ23" s="24">
        <v>0</v>
      </c>
      <c r="GLK23" s="24">
        <v>0</v>
      </c>
      <c r="GLL23" s="24">
        <v>0</v>
      </c>
      <c r="GLM23" s="24">
        <v>0</v>
      </c>
      <c r="GLN23" s="24">
        <v>0</v>
      </c>
      <c r="GLO23" s="24">
        <v>0</v>
      </c>
      <c r="GLP23" s="24">
        <v>0</v>
      </c>
      <c r="GLQ23" s="24">
        <v>0</v>
      </c>
      <c r="GLR23" s="24">
        <v>0</v>
      </c>
      <c r="GLS23" s="24">
        <v>0</v>
      </c>
      <c r="GLT23" s="24">
        <v>0</v>
      </c>
      <c r="GLU23" s="24">
        <v>0</v>
      </c>
      <c r="GLV23" s="24">
        <v>0</v>
      </c>
      <c r="GLW23" s="24">
        <v>0</v>
      </c>
      <c r="GLX23" s="24">
        <v>0</v>
      </c>
      <c r="GLY23" s="24">
        <v>0</v>
      </c>
      <c r="GLZ23" s="24">
        <v>0</v>
      </c>
      <c r="GMA23" s="24">
        <v>0</v>
      </c>
      <c r="GMB23" s="24">
        <v>0</v>
      </c>
      <c r="GMC23" s="24">
        <v>0</v>
      </c>
      <c r="GMD23" s="24">
        <v>0</v>
      </c>
      <c r="GME23" s="24">
        <v>0</v>
      </c>
      <c r="GMF23" s="24">
        <v>0</v>
      </c>
      <c r="GMG23" s="24">
        <v>0</v>
      </c>
      <c r="GMH23" s="24">
        <v>0</v>
      </c>
      <c r="GMI23" s="24">
        <v>0</v>
      </c>
      <c r="GMJ23" s="24">
        <v>0</v>
      </c>
      <c r="GMK23" s="24">
        <v>0</v>
      </c>
      <c r="GML23" s="24">
        <v>0</v>
      </c>
      <c r="GMM23" s="24">
        <v>0</v>
      </c>
      <c r="GMN23" s="24">
        <v>0</v>
      </c>
      <c r="GMO23" s="24">
        <v>0</v>
      </c>
      <c r="GMP23" s="24">
        <v>0</v>
      </c>
      <c r="GMQ23" s="24">
        <v>0</v>
      </c>
      <c r="GMR23" s="24">
        <v>0</v>
      </c>
      <c r="GMS23" s="24">
        <v>0</v>
      </c>
      <c r="GMT23" s="24">
        <v>0</v>
      </c>
      <c r="GMU23" s="24">
        <v>0</v>
      </c>
      <c r="GMV23" s="24">
        <v>0</v>
      </c>
      <c r="GMW23" s="24">
        <v>0</v>
      </c>
      <c r="GMX23" s="24">
        <v>0</v>
      </c>
      <c r="GMY23" s="24">
        <v>0</v>
      </c>
      <c r="GMZ23" s="24">
        <v>0</v>
      </c>
      <c r="GNA23" s="24">
        <v>0</v>
      </c>
      <c r="GNB23" s="24">
        <v>0</v>
      </c>
      <c r="GNC23" s="24">
        <v>0</v>
      </c>
      <c r="GND23" s="24">
        <v>0</v>
      </c>
      <c r="GNE23" s="24">
        <v>0</v>
      </c>
      <c r="GNF23" s="24">
        <v>0</v>
      </c>
      <c r="GNG23" s="24">
        <v>0</v>
      </c>
      <c r="GNH23" s="24">
        <v>0</v>
      </c>
      <c r="GNI23" s="24">
        <v>0</v>
      </c>
      <c r="GNJ23" s="24">
        <v>0</v>
      </c>
      <c r="GNK23" s="24">
        <v>0</v>
      </c>
      <c r="GNL23" s="24">
        <v>0</v>
      </c>
      <c r="GNM23" s="24">
        <v>0</v>
      </c>
      <c r="GNN23" s="24">
        <v>0</v>
      </c>
      <c r="GNO23" s="24">
        <v>0</v>
      </c>
      <c r="GNP23" s="24">
        <v>0</v>
      </c>
      <c r="GNQ23" s="24">
        <v>0</v>
      </c>
      <c r="GNR23" s="24">
        <v>0</v>
      </c>
      <c r="GNS23" s="24">
        <v>0</v>
      </c>
      <c r="GNT23" s="24">
        <v>0</v>
      </c>
      <c r="GNU23" s="24">
        <v>0</v>
      </c>
      <c r="GNV23" s="24">
        <v>0</v>
      </c>
      <c r="GNW23" s="24">
        <v>0</v>
      </c>
      <c r="GNX23" s="24">
        <v>0</v>
      </c>
      <c r="GNY23" s="24">
        <v>0</v>
      </c>
      <c r="GNZ23" s="24">
        <v>0</v>
      </c>
      <c r="GOA23" s="24">
        <v>0</v>
      </c>
      <c r="GOB23" s="24">
        <v>0</v>
      </c>
      <c r="GOC23" s="24">
        <v>0</v>
      </c>
      <c r="GOD23" s="24">
        <v>0</v>
      </c>
      <c r="GOE23" s="24">
        <v>0</v>
      </c>
      <c r="GOF23" s="24">
        <v>0</v>
      </c>
      <c r="GOG23" s="24">
        <v>0</v>
      </c>
      <c r="GOH23" s="24">
        <v>0</v>
      </c>
      <c r="GOI23" s="24">
        <v>0</v>
      </c>
      <c r="GOJ23" s="24">
        <v>0</v>
      </c>
      <c r="GOK23" s="24">
        <v>0</v>
      </c>
      <c r="GOL23" s="24">
        <v>0</v>
      </c>
      <c r="GOM23" s="24">
        <v>0</v>
      </c>
      <c r="GON23" s="24">
        <v>0</v>
      </c>
      <c r="GOO23" s="24">
        <v>0</v>
      </c>
      <c r="GOP23" s="24">
        <v>0</v>
      </c>
      <c r="GOQ23" s="24">
        <v>0</v>
      </c>
      <c r="GOR23" s="24">
        <v>0</v>
      </c>
      <c r="GOS23" s="24">
        <v>0</v>
      </c>
      <c r="GOT23" s="24">
        <v>0</v>
      </c>
      <c r="GOU23" s="24">
        <v>0</v>
      </c>
      <c r="GOV23" s="24">
        <v>0</v>
      </c>
      <c r="GOW23" s="24">
        <v>0</v>
      </c>
      <c r="GOX23" s="24">
        <v>0</v>
      </c>
      <c r="GOY23" s="24">
        <v>0</v>
      </c>
      <c r="GOZ23" s="24">
        <v>0</v>
      </c>
      <c r="GPA23" s="24">
        <v>0</v>
      </c>
      <c r="GPB23" s="24">
        <v>0</v>
      </c>
      <c r="GPC23" s="24">
        <v>0</v>
      </c>
      <c r="GPD23" s="24">
        <v>0</v>
      </c>
      <c r="GPE23" s="24">
        <v>0</v>
      </c>
      <c r="GPF23" s="24">
        <v>0</v>
      </c>
      <c r="GPG23" s="24">
        <v>0</v>
      </c>
      <c r="GPH23" s="24">
        <v>0</v>
      </c>
      <c r="GPI23" s="24">
        <v>0</v>
      </c>
      <c r="GPJ23" s="24">
        <v>0</v>
      </c>
      <c r="GPK23" s="24">
        <v>0</v>
      </c>
      <c r="GPL23" s="24">
        <v>0</v>
      </c>
      <c r="GPM23" s="24">
        <v>0</v>
      </c>
      <c r="GPN23" s="24">
        <v>0</v>
      </c>
      <c r="GPO23" s="24">
        <v>0</v>
      </c>
      <c r="GPP23" s="24">
        <v>0</v>
      </c>
      <c r="GPQ23" s="24">
        <v>0</v>
      </c>
      <c r="GPR23" s="24">
        <v>0</v>
      </c>
      <c r="GPS23" s="24">
        <v>0</v>
      </c>
      <c r="GPT23" s="24">
        <v>0</v>
      </c>
      <c r="GPU23" s="24">
        <v>0</v>
      </c>
      <c r="GPV23" s="24">
        <v>0</v>
      </c>
      <c r="GPW23" s="24">
        <v>0</v>
      </c>
      <c r="GPX23" s="24">
        <v>0</v>
      </c>
      <c r="GPY23" s="24">
        <v>0</v>
      </c>
      <c r="GPZ23" s="24">
        <v>0</v>
      </c>
      <c r="GQA23" s="24">
        <v>0</v>
      </c>
      <c r="GQB23" s="24">
        <v>0</v>
      </c>
      <c r="GQC23" s="24">
        <v>0</v>
      </c>
      <c r="GQD23" s="24">
        <v>0</v>
      </c>
      <c r="GQE23" s="24">
        <v>0</v>
      </c>
      <c r="GQF23" s="24">
        <v>0</v>
      </c>
      <c r="GQG23" s="24">
        <v>0</v>
      </c>
      <c r="GQH23" s="24">
        <v>0</v>
      </c>
      <c r="GQI23" s="24">
        <v>0</v>
      </c>
      <c r="GQJ23" s="24">
        <v>0</v>
      </c>
      <c r="GQK23" s="24">
        <v>0</v>
      </c>
      <c r="GQL23" s="24">
        <v>0</v>
      </c>
      <c r="GQM23" s="24">
        <v>0</v>
      </c>
      <c r="GQN23" s="24">
        <v>0</v>
      </c>
      <c r="GQO23" s="24">
        <v>0</v>
      </c>
      <c r="GQP23" s="24">
        <v>0</v>
      </c>
      <c r="GQQ23" s="24">
        <v>0</v>
      </c>
      <c r="GQR23" s="24">
        <v>0</v>
      </c>
      <c r="GQS23" s="24">
        <v>0</v>
      </c>
      <c r="GQT23" s="24">
        <v>0</v>
      </c>
      <c r="GQU23" s="24">
        <v>0</v>
      </c>
      <c r="GQV23" s="24">
        <v>0</v>
      </c>
      <c r="GQW23" s="24">
        <v>0</v>
      </c>
      <c r="GQX23" s="24">
        <v>0</v>
      </c>
      <c r="GQY23" s="24">
        <v>0</v>
      </c>
      <c r="GQZ23" s="24">
        <v>0</v>
      </c>
      <c r="GRA23" s="24">
        <v>0</v>
      </c>
      <c r="GRB23" s="24">
        <v>0</v>
      </c>
      <c r="GRC23" s="24">
        <v>0</v>
      </c>
      <c r="GRD23" s="24">
        <v>0</v>
      </c>
      <c r="GRE23" s="24">
        <v>0</v>
      </c>
      <c r="GRF23" s="24">
        <v>0</v>
      </c>
      <c r="GRG23" s="24">
        <v>0</v>
      </c>
      <c r="GRH23" s="24">
        <v>0</v>
      </c>
      <c r="GRI23" s="24">
        <v>0</v>
      </c>
      <c r="GRJ23" s="24">
        <v>0</v>
      </c>
      <c r="GRK23" s="24">
        <v>0</v>
      </c>
      <c r="GRL23" s="24">
        <v>0</v>
      </c>
      <c r="GRM23" s="24">
        <v>0</v>
      </c>
      <c r="GRN23" s="24">
        <v>0</v>
      </c>
      <c r="GRO23" s="24">
        <v>0</v>
      </c>
      <c r="GRP23" s="24">
        <v>0</v>
      </c>
      <c r="GRQ23" s="24">
        <v>0</v>
      </c>
      <c r="GRR23" s="24">
        <v>0</v>
      </c>
      <c r="GRS23" s="24">
        <v>0</v>
      </c>
      <c r="GRT23" s="24">
        <v>0</v>
      </c>
      <c r="GRU23" s="24">
        <v>0</v>
      </c>
      <c r="GRV23" s="24">
        <v>0</v>
      </c>
      <c r="GRW23" s="24">
        <v>0</v>
      </c>
      <c r="GRX23" s="24">
        <v>0</v>
      </c>
      <c r="GRY23" s="24">
        <v>0</v>
      </c>
      <c r="GRZ23" s="24">
        <v>0</v>
      </c>
      <c r="GSA23" s="24">
        <v>0</v>
      </c>
      <c r="GSB23" s="24">
        <v>0</v>
      </c>
      <c r="GSC23" s="24">
        <v>0</v>
      </c>
      <c r="GSD23" s="24">
        <v>0</v>
      </c>
      <c r="GSE23" s="24">
        <v>0</v>
      </c>
      <c r="GSF23" s="24">
        <v>0</v>
      </c>
      <c r="GSG23" s="24">
        <v>0</v>
      </c>
      <c r="GSH23" s="24">
        <v>0</v>
      </c>
      <c r="GSI23" s="24">
        <v>0</v>
      </c>
      <c r="GSJ23" s="24">
        <v>0</v>
      </c>
      <c r="GSK23" s="24">
        <v>0</v>
      </c>
      <c r="GSL23" s="24">
        <v>0</v>
      </c>
      <c r="GSM23" s="24">
        <v>0</v>
      </c>
      <c r="GSN23" s="24">
        <v>0</v>
      </c>
      <c r="GSO23" s="24">
        <v>0</v>
      </c>
      <c r="GSP23" s="24">
        <v>0</v>
      </c>
      <c r="GSQ23" s="24">
        <v>0</v>
      </c>
      <c r="GSR23" s="24">
        <v>0</v>
      </c>
      <c r="GSS23" s="24">
        <v>0</v>
      </c>
      <c r="GST23" s="24">
        <v>0</v>
      </c>
      <c r="GSU23" s="24">
        <v>0</v>
      </c>
      <c r="GSV23" s="24">
        <v>0</v>
      </c>
      <c r="GSW23" s="24">
        <v>0</v>
      </c>
      <c r="GSX23" s="24">
        <v>0</v>
      </c>
      <c r="GSY23" s="24">
        <v>0</v>
      </c>
      <c r="GSZ23" s="24">
        <v>0</v>
      </c>
      <c r="GTA23" s="24">
        <v>0</v>
      </c>
      <c r="GTB23" s="24">
        <v>0</v>
      </c>
      <c r="GTC23" s="24">
        <v>0</v>
      </c>
      <c r="GTD23" s="24">
        <v>0</v>
      </c>
      <c r="GTE23" s="24">
        <v>0</v>
      </c>
      <c r="GTF23" s="24">
        <v>0</v>
      </c>
      <c r="GTG23" s="24">
        <v>0</v>
      </c>
      <c r="GTH23" s="24">
        <v>0</v>
      </c>
      <c r="GTI23" s="24">
        <v>0</v>
      </c>
      <c r="GTJ23" s="24">
        <v>0</v>
      </c>
      <c r="GTK23" s="24">
        <v>0</v>
      </c>
      <c r="GTL23" s="24">
        <v>0</v>
      </c>
      <c r="GTM23" s="24">
        <v>0</v>
      </c>
      <c r="GTN23" s="24">
        <v>0</v>
      </c>
      <c r="GTO23" s="24">
        <v>0</v>
      </c>
      <c r="GTP23" s="24">
        <v>0</v>
      </c>
      <c r="GTQ23" s="24">
        <v>0</v>
      </c>
      <c r="GTR23" s="24">
        <v>0</v>
      </c>
      <c r="GTS23" s="24">
        <v>0</v>
      </c>
      <c r="GTT23" s="24">
        <v>0</v>
      </c>
      <c r="GTU23" s="24">
        <v>0</v>
      </c>
      <c r="GTV23" s="24">
        <v>0</v>
      </c>
      <c r="GTW23" s="24">
        <v>0</v>
      </c>
      <c r="GTX23" s="24">
        <v>0</v>
      </c>
      <c r="GTY23" s="24">
        <v>0</v>
      </c>
      <c r="GTZ23" s="24">
        <v>0</v>
      </c>
      <c r="GUA23" s="24">
        <v>0</v>
      </c>
      <c r="GUB23" s="24">
        <v>0</v>
      </c>
      <c r="GUC23" s="24">
        <v>0</v>
      </c>
      <c r="GUD23" s="24">
        <v>0</v>
      </c>
      <c r="GUE23" s="24">
        <v>0</v>
      </c>
      <c r="GUF23" s="24">
        <v>0</v>
      </c>
      <c r="GUG23" s="24">
        <v>0</v>
      </c>
      <c r="GUH23" s="24">
        <v>0</v>
      </c>
      <c r="GUI23" s="24">
        <v>0</v>
      </c>
      <c r="GUJ23" s="24">
        <v>0</v>
      </c>
      <c r="GUK23" s="24">
        <v>0</v>
      </c>
      <c r="GUL23" s="24">
        <v>0</v>
      </c>
      <c r="GUM23" s="24">
        <v>0</v>
      </c>
      <c r="GUN23" s="24">
        <v>0</v>
      </c>
      <c r="GUO23" s="24">
        <v>0</v>
      </c>
      <c r="GUP23" s="24">
        <v>0</v>
      </c>
      <c r="GUQ23" s="24">
        <v>0</v>
      </c>
      <c r="GUR23" s="24">
        <v>0</v>
      </c>
      <c r="GUS23" s="24">
        <v>0</v>
      </c>
      <c r="GUT23" s="24">
        <v>0</v>
      </c>
      <c r="GUU23" s="24">
        <v>0</v>
      </c>
      <c r="GUV23" s="24">
        <v>0</v>
      </c>
      <c r="GUW23" s="24">
        <v>0</v>
      </c>
      <c r="GUX23" s="24">
        <v>0</v>
      </c>
      <c r="GUY23" s="24">
        <v>0</v>
      </c>
      <c r="GUZ23" s="24">
        <v>0</v>
      </c>
      <c r="GVA23" s="24">
        <v>0</v>
      </c>
      <c r="GVB23" s="24">
        <v>0</v>
      </c>
      <c r="GVC23" s="24">
        <v>0</v>
      </c>
      <c r="GVD23" s="24">
        <v>0</v>
      </c>
      <c r="GVE23" s="24">
        <v>0</v>
      </c>
      <c r="GVF23" s="24">
        <v>0</v>
      </c>
      <c r="GVG23" s="24">
        <v>0</v>
      </c>
      <c r="GVH23" s="24">
        <v>0</v>
      </c>
      <c r="GVI23" s="24">
        <v>0</v>
      </c>
      <c r="GVJ23" s="24">
        <v>0</v>
      </c>
      <c r="GVK23" s="24">
        <v>0</v>
      </c>
      <c r="GVL23" s="24">
        <v>0</v>
      </c>
      <c r="GVM23" s="24">
        <v>0</v>
      </c>
      <c r="GVN23" s="24">
        <v>0</v>
      </c>
      <c r="GVO23" s="24">
        <v>0</v>
      </c>
      <c r="GVP23" s="24">
        <v>0</v>
      </c>
      <c r="GVQ23" s="24">
        <v>0</v>
      </c>
      <c r="GVR23" s="24">
        <v>0</v>
      </c>
      <c r="GVS23" s="24">
        <v>0</v>
      </c>
      <c r="GVT23" s="24">
        <v>0</v>
      </c>
      <c r="GVU23" s="24">
        <v>0</v>
      </c>
      <c r="GVV23" s="24">
        <v>0</v>
      </c>
      <c r="GVW23" s="24">
        <v>0</v>
      </c>
      <c r="GVX23" s="24">
        <v>0</v>
      </c>
      <c r="GVY23" s="24">
        <v>0</v>
      </c>
      <c r="GVZ23" s="24">
        <v>0</v>
      </c>
      <c r="GWA23" s="24">
        <v>0</v>
      </c>
      <c r="GWB23" s="24">
        <v>0</v>
      </c>
      <c r="GWC23" s="24">
        <v>0</v>
      </c>
      <c r="GWD23" s="24">
        <v>0</v>
      </c>
      <c r="GWE23" s="24">
        <v>0</v>
      </c>
      <c r="GWF23" s="24">
        <v>0</v>
      </c>
      <c r="GWG23" s="24">
        <v>0</v>
      </c>
      <c r="GWH23" s="24">
        <v>0</v>
      </c>
      <c r="GWI23" s="24">
        <v>0</v>
      </c>
      <c r="GWJ23" s="24">
        <v>0</v>
      </c>
      <c r="GWK23" s="24">
        <v>0</v>
      </c>
      <c r="GWL23" s="24">
        <v>0</v>
      </c>
      <c r="GWM23" s="24">
        <v>0</v>
      </c>
      <c r="GWN23" s="24">
        <v>0</v>
      </c>
      <c r="GWO23" s="24">
        <v>0</v>
      </c>
      <c r="GWP23" s="24">
        <v>0</v>
      </c>
      <c r="GWQ23" s="24">
        <v>0</v>
      </c>
      <c r="GWR23" s="24">
        <v>0</v>
      </c>
      <c r="GWS23" s="24">
        <v>0</v>
      </c>
      <c r="GWT23" s="24">
        <v>0</v>
      </c>
      <c r="GWU23" s="24">
        <v>0</v>
      </c>
      <c r="GWV23" s="24">
        <v>0</v>
      </c>
      <c r="GWW23" s="24">
        <v>0</v>
      </c>
      <c r="GWX23" s="24">
        <v>0</v>
      </c>
      <c r="GWY23" s="24">
        <v>0</v>
      </c>
      <c r="GWZ23" s="24">
        <v>0</v>
      </c>
      <c r="GXA23" s="24">
        <v>0</v>
      </c>
      <c r="GXB23" s="24">
        <v>0</v>
      </c>
      <c r="GXC23" s="24">
        <v>0</v>
      </c>
      <c r="GXD23" s="24">
        <v>0</v>
      </c>
      <c r="GXE23" s="24">
        <v>0</v>
      </c>
      <c r="GXF23" s="24">
        <v>0</v>
      </c>
      <c r="GXG23" s="24">
        <v>0</v>
      </c>
      <c r="GXH23" s="24">
        <v>0</v>
      </c>
      <c r="GXI23" s="24">
        <v>0</v>
      </c>
      <c r="GXJ23" s="24">
        <v>0</v>
      </c>
      <c r="GXK23" s="24">
        <v>0</v>
      </c>
      <c r="GXL23" s="24">
        <v>0</v>
      </c>
      <c r="GXM23" s="24">
        <v>0</v>
      </c>
      <c r="GXN23" s="24">
        <v>0</v>
      </c>
      <c r="GXO23" s="24">
        <v>0</v>
      </c>
      <c r="GXP23" s="24">
        <v>0</v>
      </c>
      <c r="GXQ23" s="24">
        <v>0</v>
      </c>
      <c r="GXR23" s="24">
        <v>0</v>
      </c>
      <c r="GXS23" s="24">
        <v>0</v>
      </c>
      <c r="GXT23" s="24">
        <v>0</v>
      </c>
      <c r="GXU23" s="24">
        <v>0</v>
      </c>
      <c r="GXV23" s="24">
        <v>0</v>
      </c>
      <c r="GXW23" s="24">
        <v>0</v>
      </c>
      <c r="GXX23" s="24">
        <v>0</v>
      </c>
      <c r="GXY23" s="24">
        <v>0</v>
      </c>
      <c r="GXZ23" s="24">
        <v>0</v>
      </c>
      <c r="GYA23" s="24">
        <v>0</v>
      </c>
      <c r="GYB23" s="24">
        <v>0</v>
      </c>
      <c r="GYC23" s="24">
        <v>0</v>
      </c>
      <c r="GYD23" s="24">
        <v>0</v>
      </c>
      <c r="GYE23" s="24">
        <v>0</v>
      </c>
      <c r="GYF23" s="24">
        <v>0</v>
      </c>
      <c r="GYG23" s="24">
        <v>0</v>
      </c>
      <c r="GYH23" s="24">
        <v>0</v>
      </c>
      <c r="GYI23" s="24">
        <v>0</v>
      </c>
      <c r="GYJ23" s="24">
        <v>0</v>
      </c>
      <c r="GYK23" s="24">
        <v>0</v>
      </c>
      <c r="GYL23" s="24">
        <v>0</v>
      </c>
      <c r="GYM23" s="24">
        <v>0</v>
      </c>
      <c r="GYN23" s="24">
        <v>0</v>
      </c>
      <c r="GYO23" s="24">
        <v>0</v>
      </c>
      <c r="GYP23" s="24">
        <v>0</v>
      </c>
      <c r="GYQ23" s="24">
        <v>0</v>
      </c>
      <c r="GYR23" s="24">
        <v>0</v>
      </c>
      <c r="GYS23" s="24">
        <v>0</v>
      </c>
      <c r="GYT23" s="24">
        <v>0</v>
      </c>
      <c r="GYU23" s="24">
        <v>0</v>
      </c>
      <c r="GYV23" s="24">
        <v>0</v>
      </c>
      <c r="GYW23" s="24">
        <v>0</v>
      </c>
      <c r="GYX23" s="24">
        <v>0</v>
      </c>
      <c r="GYY23" s="24">
        <v>0</v>
      </c>
      <c r="GYZ23" s="24">
        <v>0</v>
      </c>
      <c r="GZA23" s="24">
        <v>0</v>
      </c>
      <c r="GZB23" s="24">
        <v>0</v>
      </c>
      <c r="GZC23" s="24">
        <v>0</v>
      </c>
      <c r="GZD23" s="24">
        <v>0</v>
      </c>
      <c r="GZE23" s="24">
        <v>0</v>
      </c>
      <c r="GZF23" s="24">
        <v>0</v>
      </c>
      <c r="GZG23" s="24">
        <v>0</v>
      </c>
      <c r="GZH23" s="24">
        <v>0</v>
      </c>
      <c r="GZI23" s="24">
        <v>0</v>
      </c>
      <c r="GZJ23" s="24">
        <v>0</v>
      </c>
      <c r="GZK23" s="24">
        <v>0</v>
      </c>
      <c r="GZL23" s="24">
        <v>0</v>
      </c>
      <c r="GZM23" s="24">
        <v>0</v>
      </c>
      <c r="GZN23" s="24">
        <v>0</v>
      </c>
      <c r="GZO23" s="24">
        <v>0</v>
      </c>
      <c r="GZP23" s="24">
        <v>0</v>
      </c>
      <c r="GZQ23" s="24">
        <v>0</v>
      </c>
      <c r="GZR23" s="24">
        <v>0</v>
      </c>
      <c r="GZS23" s="24">
        <v>0</v>
      </c>
      <c r="GZT23" s="24">
        <v>0</v>
      </c>
      <c r="GZU23" s="24">
        <v>0</v>
      </c>
      <c r="GZV23" s="24">
        <v>0</v>
      </c>
      <c r="GZW23" s="24">
        <v>0</v>
      </c>
      <c r="GZX23" s="24">
        <v>0</v>
      </c>
      <c r="GZY23" s="24">
        <v>0</v>
      </c>
      <c r="GZZ23" s="24">
        <v>0</v>
      </c>
      <c r="HAA23" s="24">
        <v>0</v>
      </c>
      <c r="HAB23" s="24">
        <v>0</v>
      </c>
      <c r="HAC23" s="24">
        <v>0</v>
      </c>
      <c r="HAD23" s="24">
        <v>0</v>
      </c>
      <c r="HAE23" s="24">
        <v>0</v>
      </c>
      <c r="HAF23" s="24">
        <v>0</v>
      </c>
      <c r="HAG23" s="24">
        <v>0</v>
      </c>
      <c r="HAH23" s="24">
        <v>0</v>
      </c>
      <c r="HAI23" s="24">
        <v>0</v>
      </c>
      <c r="HAJ23" s="24">
        <v>0</v>
      </c>
      <c r="HAK23" s="24">
        <v>0</v>
      </c>
      <c r="HAL23" s="24">
        <v>0</v>
      </c>
      <c r="HAM23" s="24">
        <v>0</v>
      </c>
      <c r="HAN23" s="24">
        <v>0</v>
      </c>
      <c r="HAO23" s="24">
        <v>0</v>
      </c>
      <c r="HAP23" s="24">
        <v>0</v>
      </c>
      <c r="HAQ23" s="24">
        <v>0</v>
      </c>
      <c r="HAR23" s="24">
        <v>0</v>
      </c>
      <c r="HAS23" s="24">
        <v>0</v>
      </c>
      <c r="HAT23" s="24">
        <v>0</v>
      </c>
      <c r="HAU23" s="24">
        <v>0</v>
      </c>
      <c r="HAV23" s="24">
        <v>0</v>
      </c>
      <c r="HAW23" s="24">
        <v>0</v>
      </c>
      <c r="HAX23" s="24">
        <v>0</v>
      </c>
      <c r="HAY23" s="24">
        <v>0</v>
      </c>
      <c r="HAZ23" s="24">
        <v>0</v>
      </c>
      <c r="HBA23" s="24">
        <v>0</v>
      </c>
      <c r="HBB23" s="24">
        <v>0</v>
      </c>
      <c r="HBC23" s="24">
        <v>0</v>
      </c>
      <c r="HBD23" s="24">
        <v>0</v>
      </c>
      <c r="HBE23" s="24">
        <v>0</v>
      </c>
      <c r="HBF23" s="24">
        <v>0</v>
      </c>
      <c r="HBG23" s="24">
        <v>0</v>
      </c>
      <c r="HBH23" s="24">
        <v>0</v>
      </c>
      <c r="HBI23" s="24">
        <v>0</v>
      </c>
      <c r="HBJ23" s="24">
        <v>0</v>
      </c>
      <c r="HBK23" s="24">
        <v>0</v>
      </c>
      <c r="HBL23" s="24">
        <v>0</v>
      </c>
      <c r="HBM23" s="24">
        <v>0</v>
      </c>
      <c r="HBN23" s="24">
        <v>0</v>
      </c>
      <c r="HBO23" s="24">
        <v>0</v>
      </c>
      <c r="HBP23" s="24">
        <v>0</v>
      </c>
      <c r="HBQ23" s="24">
        <v>0</v>
      </c>
      <c r="HBR23" s="24">
        <v>0</v>
      </c>
      <c r="HBS23" s="24">
        <v>0</v>
      </c>
      <c r="HBT23" s="24">
        <v>0</v>
      </c>
      <c r="HBU23" s="24">
        <v>0</v>
      </c>
      <c r="HBV23" s="24">
        <v>0</v>
      </c>
      <c r="HBW23" s="24">
        <v>0</v>
      </c>
      <c r="HBX23" s="24">
        <v>0</v>
      </c>
      <c r="HBY23" s="24">
        <v>0</v>
      </c>
      <c r="HBZ23" s="24">
        <v>0</v>
      </c>
      <c r="HCA23" s="24">
        <v>0</v>
      </c>
      <c r="HCB23" s="24">
        <v>0</v>
      </c>
      <c r="HCC23" s="24">
        <v>0</v>
      </c>
      <c r="HCD23" s="24">
        <v>0</v>
      </c>
      <c r="HCE23" s="24">
        <v>0</v>
      </c>
      <c r="HCF23" s="24">
        <v>0</v>
      </c>
      <c r="HCG23" s="24">
        <v>0</v>
      </c>
      <c r="HCH23" s="24">
        <v>0</v>
      </c>
      <c r="HCI23" s="24">
        <v>0</v>
      </c>
      <c r="HCJ23" s="24">
        <v>0</v>
      </c>
      <c r="HCK23" s="24">
        <v>0</v>
      </c>
      <c r="HCL23" s="24">
        <v>0</v>
      </c>
      <c r="HCM23" s="24">
        <v>0</v>
      </c>
      <c r="HCN23" s="24">
        <v>0</v>
      </c>
      <c r="HCO23" s="24">
        <v>0</v>
      </c>
      <c r="HCP23" s="24">
        <v>0</v>
      </c>
      <c r="HCQ23" s="24">
        <v>0</v>
      </c>
      <c r="HCR23" s="24">
        <v>0</v>
      </c>
      <c r="HCS23" s="24">
        <v>0</v>
      </c>
      <c r="HCT23" s="24">
        <v>0</v>
      </c>
      <c r="HCU23" s="24">
        <v>0</v>
      </c>
      <c r="HCV23" s="24">
        <v>0</v>
      </c>
      <c r="HCW23" s="24">
        <v>0</v>
      </c>
      <c r="HCX23" s="24">
        <v>0</v>
      </c>
      <c r="HCY23" s="24">
        <v>0</v>
      </c>
      <c r="HCZ23" s="24">
        <v>0</v>
      </c>
      <c r="HDA23" s="24">
        <v>0</v>
      </c>
      <c r="HDB23" s="24">
        <v>0</v>
      </c>
      <c r="HDC23" s="24">
        <v>0</v>
      </c>
      <c r="HDD23" s="24">
        <v>0</v>
      </c>
      <c r="HDE23" s="24">
        <v>0</v>
      </c>
      <c r="HDF23" s="24">
        <v>0</v>
      </c>
      <c r="HDG23" s="24">
        <v>0</v>
      </c>
      <c r="HDH23" s="24">
        <v>0</v>
      </c>
      <c r="HDI23" s="24">
        <v>0</v>
      </c>
      <c r="HDJ23" s="24">
        <v>0</v>
      </c>
      <c r="HDK23" s="24">
        <v>0</v>
      </c>
      <c r="HDL23" s="24">
        <v>0</v>
      </c>
      <c r="HDM23" s="24">
        <v>0</v>
      </c>
      <c r="HDN23" s="24">
        <v>0</v>
      </c>
      <c r="HDO23" s="24">
        <v>0</v>
      </c>
      <c r="HDP23" s="24">
        <v>0</v>
      </c>
      <c r="HDQ23" s="24">
        <v>0</v>
      </c>
      <c r="HDR23" s="24">
        <v>0</v>
      </c>
      <c r="HDS23" s="24">
        <v>0</v>
      </c>
      <c r="HDT23" s="24">
        <v>0</v>
      </c>
      <c r="HDU23" s="24">
        <v>0</v>
      </c>
      <c r="HDV23" s="24">
        <v>0</v>
      </c>
      <c r="HDW23" s="24">
        <v>0</v>
      </c>
      <c r="HDX23" s="24">
        <v>0</v>
      </c>
      <c r="HDY23" s="24">
        <v>0</v>
      </c>
      <c r="HDZ23" s="24">
        <v>0</v>
      </c>
      <c r="HEA23" s="24">
        <v>0</v>
      </c>
      <c r="HEB23" s="24">
        <v>0</v>
      </c>
      <c r="HEC23" s="24">
        <v>0</v>
      </c>
      <c r="HED23" s="24">
        <v>0</v>
      </c>
      <c r="HEE23" s="24">
        <v>0</v>
      </c>
      <c r="HEF23" s="24">
        <v>0</v>
      </c>
      <c r="HEG23" s="24">
        <v>0</v>
      </c>
      <c r="HEH23" s="24">
        <v>0</v>
      </c>
      <c r="HEI23" s="24">
        <v>0</v>
      </c>
      <c r="HEJ23" s="24">
        <v>0</v>
      </c>
      <c r="HEK23" s="24">
        <v>0</v>
      </c>
      <c r="HEL23" s="24">
        <v>0</v>
      </c>
      <c r="HEM23" s="24">
        <v>0</v>
      </c>
      <c r="HEN23" s="24">
        <v>0</v>
      </c>
      <c r="HEO23" s="24">
        <v>0</v>
      </c>
      <c r="HEP23" s="24">
        <v>0</v>
      </c>
      <c r="HEQ23" s="24">
        <v>0</v>
      </c>
      <c r="HER23" s="24">
        <v>0</v>
      </c>
      <c r="HES23" s="24">
        <v>0</v>
      </c>
      <c r="HET23" s="24">
        <v>0</v>
      </c>
      <c r="HEU23" s="24">
        <v>0</v>
      </c>
      <c r="HEV23" s="24">
        <v>0</v>
      </c>
      <c r="HEW23" s="24">
        <v>0</v>
      </c>
      <c r="HEX23" s="24">
        <v>0</v>
      </c>
      <c r="HEY23" s="24">
        <v>0</v>
      </c>
      <c r="HEZ23" s="24">
        <v>0</v>
      </c>
      <c r="HFA23" s="24">
        <v>0</v>
      </c>
      <c r="HFB23" s="24">
        <v>0</v>
      </c>
      <c r="HFC23" s="24">
        <v>0</v>
      </c>
      <c r="HFD23" s="24">
        <v>0</v>
      </c>
      <c r="HFE23" s="24">
        <v>0</v>
      </c>
      <c r="HFF23" s="24">
        <v>0</v>
      </c>
      <c r="HFG23" s="24">
        <v>0</v>
      </c>
      <c r="HFH23" s="24">
        <v>0</v>
      </c>
      <c r="HFI23" s="24">
        <v>0</v>
      </c>
      <c r="HFJ23" s="24">
        <v>0</v>
      </c>
      <c r="HFK23" s="24">
        <v>0</v>
      </c>
      <c r="HFL23" s="24">
        <v>0</v>
      </c>
      <c r="HFM23" s="24">
        <v>0</v>
      </c>
      <c r="HFN23" s="24">
        <v>0</v>
      </c>
      <c r="HFO23" s="24">
        <v>0</v>
      </c>
      <c r="HFP23" s="24">
        <v>0</v>
      </c>
      <c r="HFQ23" s="24">
        <v>0</v>
      </c>
      <c r="HFR23" s="24">
        <v>0</v>
      </c>
      <c r="HFS23" s="24">
        <v>0</v>
      </c>
      <c r="HFT23" s="24">
        <v>0</v>
      </c>
      <c r="HFU23" s="24">
        <v>0</v>
      </c>
      <c r="HFV23" s="24">
        <v>0</v>
      </c>
      <c r="HFW23" s="24">
        <v>0</v>
      </c>
      <c r="HFX23" s="24">
        <v>0</v>
      </c>
      <c r="HFY23" s="24">
        <v>0</v>
      </c>
      <c r="HFZ23" s="24">
        <v>0</v>
      </c>
      <c r="HGA23" s="24">
        <v>0</v>
      </c>
      <c r="HGB23" s="24">
        <v>0</v>
      </c>
      <c r="HGC23" s="24">
        <v>0</v>
      </c>
      <c r="HGD23" s="24">
        <v>0</v>
      </c>
      <c r="HGE23" s="24">
        <v>0</v>
      </c>
      <c r="HGF23" s="24">
        <v>0</v>
      </c>
      <c r="HGG23" s="24">
        <v>0</v>
      </c>
      <c r="HGH23" s="24">
        <v>0</v>
      </c>
      <c r="HGI23" s="24">
        <v>0</v>
      </c>
      <c r="HGJ23" s="24">
        <v>0</v>
      </c>
      <c r="HGK23" s="24">
        <v>0</v>
      </c>
      <c r="HGL23" s="24">
        <v>0</v>
      </c>
      <c r="HGM23" s="24">
        <v>0</v>
      </c>
      <c r="HGN23" s="24">
        <v>0</v>
      </c>
      <c r="HGO23" s="24">
        <v>0</v>
      </c>
      <c r="HGP23" s="24">
        <v>0</v>
      </c>
      <c r="HGQ23" s="24">
        <v>0</v>
      </c>
      <c r="HGR23" s="24">
        <v>0</v>
      </c>
      <c r="HGS23" s="24">
        <v>0</v>
      </c>
      <c r="HGT23" s="24">
        <v>0</v>
      </c>
      <c r="HGU23" s="24">
        <v>0</v>
      </c>
      <c r="HGV23" s="24">
        <v>0</v>
      </c>
      <c r="HGW23" s="24">
        <v>0</v>
      </c>
      <c r="HGX23" s="24">
        <v>0</v>
      </c>
      <c r="HGY23" s="24">
        <v>0</v>
      </c>
      <c r="HGZ23" s="24">
        <v>0</v>
      </c>
      <c r="HHA23" s="24">
        <v>0</v>
      </c>
      <c r="HHB23" s="24">
        <v>0</v>
      </c>
      <c r="HHC23" s="24">
        <v>0</v>
      </c>
      <c r="HHD23" s="24">
        <v>0</v>
      </c>
      <c r="HHE23" s="24">
        <v>0</v>
      </c>
      <c r="HHF23" s="24">
        <v>0</v>
      </c>
      <c r="HHG23" s="24">
        <v>0</v>
      </c>
      <c r="HHH23" s="24">
        <v>0</v>
      </c>
      <c r="HHI23" s="24">
        <v>0</v>
      </c>
      <c r="HHJ23" s="24">
        <v>0</v>
      </c>
      <c r="HHK23" s="24">
        <v>0</v>
      </c>
      <c r="HHL23" s="24">
        <v>0</v>
      </c>
      <c r="HHM23" s="24">
        <v>0</v>
      </c>
      <c r="HHN23" s="24">
        <v>0</v>
      </c>
      <c r="HHO23" s="24">
        <v>0</v>
      </c>
      <c r="HHP23" s="24">
        <v>0</v>
      </c>
      <c r="HHQ23" s="24">
        <v>0</v>
      </c>
      <c r="HHR23" s="24">
        <v>0</v>
      </c>
      <c r="HHS23" s="24">
        <v>0</v>
      </c>
      <c r="HHT23" s="24">
        <v>0</v>
      </c>
      <c r="HHU23" s="24">
        <v>0</v>
      </c>
      <c r="HHV23" s="24">
        <v>0</v>
      </c>
      <c r="HHW23" s="24">
        <v>0</v>
      </c>
      <c r="HHX23" s="24">
        <v>0</v>
      </c>
      <c r="HHY23" s="24">
        <v>0</v>
      </c>
      <c r="HHZ23" s="24">
        <v>0</v>
      </c>
      <c r="HIA23" s="24">
        <v>0</v>
      </c>
      <c r="HIB23" s="24">
        <v>0</v>
      </c>
      <c r="HIC23" s="24">
        <v>0</v>
      </c>
      <c r="HID23" s="24">
        <v>0</v>
      </c>
      <c r="HIE23" s="24">
        <v>0</v>
      </c>
      <c r="HIF23" s="24">
        <v>0</v>
      </c>
      <c r="HIG23" s="24">
        <v>0</v>
      </c>
      <c r="HIH23" s="24">
        <v>0</v>
      </c>
      <c r="HII23" s="24">
        <v>0</v>
      </c>
      <c r="HIJ23" s="24">
        <v>0</v>
      </c>
      <c r="HIK23" s="24">
        <v>0</v>
      </c>
      <c r="HIL23" s="24">
        <v>0</v>
      </c>
      <c r="HIM23" s="24">
        <v>0</v>
      </c>
      <c r="HIN23" s="24">
        <v>0</v>
      </c>
      <c r="HIO23" s="24">
        <v>0</v>
      </c>
      <c r="HIP23" s="24">
        <v>0</v>
      </c>
      <c r="HIQ23" s="24">
        <v>0</v>
      </c>
      <c r="HIR23" s="24">
        <v>0</v>
      </c>
      <c r="HIS23" s="24">
        <v>0</v>
      </c>
      <c r="HIT23" s="24">
        <v>0</v>
      </c>
      <c r="HIU23" s="24">
        <v>0</v>
      </c>
      <c r="HIV23" s="24">
        <v>0</v>
      </c>
      <c r="HIW23" s="24">
        <v>0</v>
      </c>
      <c r="HIX23" s="24">
        <v>0</v>
      </c>
      <c r="HIY23" s="24">
        <v>0</v>
      </c>
      <c r="HIZ23" s="24">
        <v>0</v>
      </c>
      <c r="HJA23" s="24">
        <v>0</v>
      </c>
      <c r="HJB23" s="24">
        <v>0</v>
      </c>
      <c r="HJC23" s="24">
        <v>0</v>
      </c>
      <c r="HJD23" s="24">
        <v>0</v>
      </c>
      <c r="HJE23" s="24">
        <v>0</v>
      </c>
      <c r="HJF23" s="24">
        <v>0</v>
      </c>
      <c r="HJG23" s="24">
        <v>0</v>
      </c>
      <c r="HJH23" s="24">
        <v>0</v>
      </c>
      <c r="HJI23" s="24">
        <v>0</v>
      </c>
      <c r="HJJ23" s="24">
        <v>0</v>
      </c>
      <c r="HJK23" s="24">
        <v>0</v>
      </c>
      <c r="HJL23" s="24">
        <v>0</v>
      </c>
      <c r="HJM23" s="24">
        <v>0</v>
      </c>
      <c r="HJN23" s="24">
        <v>0</v>
      </c>
      <c r="HJO23" s="24">
        <v>0</v>
      </c>
      <c r="HJP23" s="24">
        <v>0</v>
      </c>
      <c r="HJQ23" s="24">
        <v>0</v>
      </c>
      <c r="HJR23" s="24">
        <v>0</v>
      </c>
      <c r="HJS23" s="24">
        <v>0</v>
      </c>
      <c r="HJT23" s="24">
        <v>0</v>
      </c>
      <c r="HJU23" s="24">
        <v>0</v>
      </c>
      <c r="HJV23" s="24">
        <v>0</v>
      </c>
      <c r="HJW23" s="24">
        <v>0</v>
      </c>
      <c r="HJX23" s="24">
        <v>0</v>
      </c>
      <c r="HJY23" s="24">
        <v>0</v>
      </c>
      <c r="HJZ23" s="24">
        <v>0</v>
      </c>
      <c r="HKA23" s="24">
        <v>0</v>
      </c>
      <c r="HKB23" s="24">
        <v>0</v>
      </c>
      <c r="HKC23" s="24">
        <v>0</v>
      </c>
      <c r="HKD23" s="24">
        <v>0</v>
      </c>
      <c r="HKE23" s="24">
        <v>0</v>
      </c>
      <c r="HKF23" s="24">
        <v>0</v>
      </c>
      <c r="HKG23" s="24">
        <v>0</v>
      </c>
      <c r="HKH23" s="24">
        <v>0</v>
      </c>
      <c r="HKI23" s="24">
        <v>0</v>
      </c>
      <c r="HKJ23" s="24">
        <v>0</v>
      </c>
      <c r="HKK23" s="24">
        <v>0</v>
      </c>
      <c r="HKL23" s="24">
        <v>0</v>
      </c>
      <c r="HKM23" s="24">
        <v>0</v>
      </c>
      <c r="HKN23" s="24">
        <v>0</v>
      </c>
      <c r="HKO23" s="24">
        <v>0</v>
      </c>
      <c r="HKP23" s="24">
        <v>0</v>
      </c>
      <c r="HKQ23" s="24">
        <v>0</v>
      </c>
      <c r="HKR23" s="24">
        <v>0</v>
      </c>
      <c r="HKS23" s="24">
        <v>0</v>
      </c>
      <c r="HKT23" s="24">
        <v>0</v>
      </c>
      <c r="HKU23" s="24">
        <v>0</v>
      </c>
      <c r="HKV23" s="24">
        <v>0</v>
      </c>
      <c r="HKW23" s="24">
        <v>0</v>
      </c>
      <c r="HKX23" s="24">
        <v>0</v>
      </c>
      <c r="HKY23" s="24">
        <v>0</v>
      </c>
      <c r="HKZ23" s="24">
        <v>0</v>
      </c>
      <c r="HLA23" s="24">
        <v>0</v>
      </c>
      <c r="HLB23" s="24">
        <v>0</v>
      </c>
      <c r="HLC23" s="24">
        <v>0</v>
      </c>
      <c r="HLD23" s="24">
        <v>0</v>
      </c>
      <c r="HLE23" s="24">
        <v>0</v>
      </c>
      <c r="HLF23" s="24">
        <v>0</v>
      </c>
      <c r="HLG23" s="24">
        <v>0</v>
      </c>
      <c r="HLH23" s="24">
        <v>0</v>
      </c>
      <c r="HLI23" s="24">
        <v>0</v>
      </c>
      <c r="HLJ23" s="24">
        <v>0</v>
      </c>
      <c r="HLK23" s="24">
        <v>0</v>
      </c>
      <c r="HLL23" s="24">
        <v>0</v>
      </c>
      <c r="HLM23" s="24">
        <v>0</v>
      </c>
      <c r="HLN23" s="24">
        <v>0</v>
      </c>
      <c r="HLO23" s="24">
        <v>0</v>
      </c>
      <c r="HLP23" s="24">
        <v>0</v>
      </c>
      <c r="HLQ23" s="24">
        <v>0</v>
      </c>
      <c r="HLR23" s="24">
        <v>0</v>
      </c>
      <c r="HLS23" s="24">
        <v>0</v>
      </c>
      <c r="HLT23" s="24">
        <v>0</v>
      </c>
      <c r="HLU23" s="24">
        <v>0</v>
      </c>
      <c r="HLV23" s="24">
        <v>0</v>
      </c>
      <c r="HLW23" s="24">
        <v>0</v>
      </c>
      <c r="HLX23" s="24">
        <v>0</v>
      </c>
      <c r="HLY23" s="24">
        <v>0</v>
      </c>
      <c r="HLZ23" s="24">
        <v>0</v>
      </c>
      <c r="HMA23" s="24">
        <v>0</v>
      </c>
      <c r="HMB23" s="24">
        <v>0</v>
      </c>
      <c r="HMC23" s="24">
        <v>0</v>
      </c>
      <c r="HMD23" s="24">
        <v>0</v>
      </c>
      <c r="HME23" s="24">
        <v>0</v>
      </c>
      <c r="HMF23" s="24">
        <v>0</v>
      </c>
      <c r="HMG23" s="24">
        <v>0</v>
      </c>
      <c r="HMH23" s="24">
        <v>0</v>
      </c>
      <c r="HMI23" s="24">
        <v>0</v>
      </c>
      <c r="HMJ23" s="24">
        <v>0</v>
      </c>
      <c r="HMK23" s="24">
        <v>0</v>
      </c>
      <c r="HML23" s="24">
        <v>0</v>
      </c>
      <c r="HMM23" s="24">
        <v>0</v>
      </c>
      <c r="HMN23" s="24">
        <v>0</v>
      </c>
      <c r="HMO23" s="24">
        <v>0</v>
      </c>
      <c r="HMP23" s="24">
        <v>0</v>
      </c>
      <c r="HMQ23" s="24">
        <v>0</v>
      </c>
      <c r="HMR23" s="24">
        <v>0</v>
      </c>
      <c r="HMS23" s="24">
        <v>0</v>
      </c>
      <c r="HMT23" s="24">
        <v>0</v>
      </c>
      <c r="HMU23" s="24">
        <v>0</v>
      </c>
      <c r="HMV23" s="24">
        <v>0</v>
      </c>
      <c r="HMW23" s="24">
        <v>0</v>
      </c>
      <c r="HMX23" s="24">
        <v>0</v>
      </c>
      <c r="HMY23" s="24">
        <v>0</v>
      </c>
      <c r="HMZ23" s="24">
        <v>0</v>
      </c>
      <c r="HNA23" s="24">
        <v>0</v>
      </c>
      <c r="HNB23" s="24">
        <v>0</v>
      </c>
      <c r="HNC23" s="24">
        <v>0</v>
      </c>
      <c r="HND23" s="24">
        <v>0</v>
      </c>
      <c r="HNE23" s="24">
        <v>0</v>
      </c>
      <c r="HNF23" s="24">
        <v>0</v>
      </c>
      <c r="HNG23" s="24">
        <v>0</v>
      </c>
      <c r="HNH23" s="24">
        <v>0</v>
      </c>
      <c r="HNI23" s="24">
        <v>0</v>
      </c>
      <c r="HNJ23" s="24">
        <v>0</v>
      </c>
      <c r="HNK23" s="24">
        <v>0</v>
      </c>
      <c r="HNL23" s="24">
        <v>0</v>
      </c>
      <c r="HNM23" s="24">
        <v>0</v>
      </c>
      <c r="HNN23" s="24">
        <v>0</v>
      </c>
      <c r="HNO23" s="24">
        <v>0</v>
      </c>
      <c r="HNP23" s="24">
        <v>0</v>
      </c>
      <c r="HNQ23" s="24">
        <v>0</v>
      </c>
      <c r="HNR23" s="24">
        <v>0</v>
      </c>
      <c r="HNS23" s="24">
        <v>0</v>
      </c>
      <c r="HNT23" s="24">
        <v>0</v>
      </c>
      <c r="HNU23" s="24">
        <v>0</v>
      </c>
      <c r="HNV23" s="24">
        <v>0</v>
      </c>
      <c r="HNW23" s="24">
        <v>0</v>
      </c>
      <c r="HNX23" s="24">
        <v>0</v>
      </c>
      <c r="HNY23" s="24">
        <v>0</v>
      </c>
      <c r="HNZ23" s="24">
        <v>0</v>
      </c>
      <c r="HOA23" s="24">
        <v>0</v>
      </c>
      <c r="HOB23" s="24">
        <v>0</v>
      </c>
      <c r="HOC23" s="24">
        <v>0</v>
      </c>
      <c r="HOD23" s="24">
        <v>0</v>
      </c>
      <c r="HOE23" s="24">
        <v>0</v>
      </c>
      <c r="HOF23" s="24">
        <v>0</v>
      </c>
      <c r="HOG23" s="24">
        <v>0</v>
      </c>
      <c r="HOH23" s="24">
        <v>0</v>
      </c>
      <c r="HOI23" s="24">
        <v>0</v>
      </c>
      <c r="HOJ23" s="24">
        <v>0</v>
      </c>
      <c r="HOK23" s="24">
        <v>0</v>
      </c>
      <c r="HOL23" s="24">
        <v>0</v>
      </c>
      <c r="HOM23" s="24">
        <v>0</v>
      </c>
      <c r="HON23" s="24">
        <v>0</v>
      </c>
      <c r="HOO23" s="24">
        <v>0</v>
      </c>
      <c r="HOP23" s="24">
        <v>0</v>
      </c>
      <c r="HOQ23" s="24">
        <v>0</v>
      </c>
      <c r="HOR23" s="24">
        <v>0</v>
      </c>
      <c r="HOS23" s="24">
        <v>0</v>
      </c>
      <c r="HOT23" s="24">
        <v>0</v>
      </c>
      <c r="HOU23" s="24">
        <v>0</v>
      </c>
      <c r="HOV23" s="24">
        <v>0</v>
      </c>
      <c r="HOW23" s="24">
        <v>0</v>
      </c>
      <c r="HOX23" s="24">
        <v>0</v>
      </c>
      <c r="HOY23" s="24">
        <v>0</v>
      </c>
      <c r="HOZ23" s="24">
        <v>0</v>
      </c>
      <c r="HPA23" s="24">
        <v>0</v>
      </c>
      <c r="HPB23" s="24">
        <v>0</v>
      </c>
      <c r="HPC23" s="24">
        <v>0</v>
      </c>
      <c r="HPD23" s="24">
        <v>0</v>
      </c>
      <c r="HPE23" s="24">
        <v>0</v>
      </c>
      <c r="HPF23" s="24">
        <v>0</v>
      </c>
      <c r="HPG23" s="24">
        <v>0</v>
      </c>
      <c r="HPH23" s="24">
        <v>0</v>
      </c>
      <c r="HPI23" s="24">
        <v>0</v>
      </c>
      <c r="HPJ23" s="24">
        <v>0</v>
      </c>
      <c r="HPK23" s="24">
        <v>0</v>
      </c>
      <c r="HPL23" s="24">
        <v>0</v>
      </c>
      <c r="HPM23" s="24">
        <v>0</v>
      </c>
      <c r="HPN23" s="24">
        <v>0</v>
      </c>
      <c r="HPO23" s="24">
        <v>0</v>
      </c>
      <c r="HPP23" s="24">
        <v>0</v>
      </c>
      <c r="HPQ23" s="24">
        <v>0</v>
      </c>
      <c r="HPR23" s="24">
        <v>0</v>
      </c>
      <c r="HPS23" s="24">
        <v>0</v>
      </c>
      <c r="HPT23" s="24">
        <v>0</v>
      </c>
      <c r="HPU23" s="24">
        <v>0</v>
      </c>
      <c r="HPV23" s="24">
        <v>0</v>
      </c>
      <c r="HPW23" s="24">
        <v>0</v>
      </c>
      <c r="HPX23" s="24">
        <v>0</v>
      </c>
      <c r="HPY23" s="24">
        <v>0</v>
      </c>
      <c r="HPZ23" s="24">
        <v>0</v>
      </c>
      <c r="HQA23" s="24">
        <v>0</v>
      </c>
      <c r="HQB23" s="24">
        <v>0</v>
      </c>
      <c r="HQC23" s="24">
        <v>0</v>
      </c>
      <c r="HQD23" s="24">
        <v>0</v>
      </c>
      <c r="HQE23" s="24">
        <v>0</v>
      </c>
      <c r="HQF23" s="24">
        <v>0</v>
      </c>
      <c r="HQG23" s="24">
        <v>0</v>
      </c>
      <c r="HQH23" s="24">
        <v>0</v>
      </c>
      <c r="HQI23" s="24">
        <v>0</v>
      </c>
      <c r="HQJ23" s="24">
        <v>0</v>
      </c>
      <c r="HQK23" s="24">
        <v>0</v>
      </c>
      <c r="HQL23" s="24">
        <v>0</v>
      </c>
      <c r="HQM23" s="24">
        <v>0</v>
      </c>
      <c r="HQN23" s="24">
        <v>0</v>
      </c>
      <c r="HQO23" s="24">
        <v>0</v>
      </c>
      <c r="HQP23" s="24">
        <v>0</v>
      </c>
      <c r="HQQ23" s="24">
        <v>0</v>
      </c>
      <c r="HQR23" s="24">
        <v>0</v>
      </c>
      <c r="HQS23" s="24">
        <v>0</v>
      </c>
      <c r="HQT23" s="24">
        <v>0</v>
      </c>
      <c r="HQU23" s="24">
        <v>0</v>
      </c>
      <c r="HQV23" s="24">
        <v>0</v>
      </c>
      <c r="HQW23" s="24">
        <v>0</v>
      </c>
      <c r="HQX23" s="24">
        <v>0</v>
      </c>
      <c r="HQY23" s="24">
        <v>0</v>
      </c>
      <c r="HQZ23" s="24">
        <v>0</v>
      </c>
      <c r="HRA23" s="24">
        <v>0</v>
      </c>
      <c r="HRB23" s="24">
        <v>0</v>
      </c>
      <c r="HRC23" s="24">
        <v>0</v>
      </c>
      <c r="HRD23" s="24">
        <v>0</v>
      </c>
      <c r="HRE23" s="24">
        <v>0</v>
      </c>
      <c r="HRF23" s="24">
        <v>0</v>
      </c>
      <c r="HRG23" s="24">
        <v>0</v>
      </c>
      <c r="HRH23" s="24">
        <v>0</v>
      </c>
      <c r="HRI23" s="24">
        <v>0</v>
      </c>
      <c r="HRJ23" s="24">
        <v>0</v>
      </c>
      <c r="HRK23" s="24">
        <v>0</v>
      </c>
      <c r="HRL23" s="24">
        <v>0</v>
      </c>
      <c r="HRM23" s="24">
        <v>0</v>
      </c>
      <c r="HRN23" s="24">
        <v>0</v>
      </c>
      <c r="HRO23" s="24">
        <v>0</v>
      </c>
      <c r="HRP23" s="24">
        <v>0</v>
      </c>
      <c r="HRQ23" s="24">
        <v>0</v>
      </c>
      <c r="HRR23" s="24">
        <v>0</v>
      </c>
      <c r="HRS23" s="24">
        <v>0</v>
      </c>
      <c r="HRT23" s="24">
        <v>0</v>
      </c>
      <c r="HRU23" s="24">
        <v>0</v>
      </c>
      <c r="HRV23" s="24">
        <v>0</v>
      </c>
      <c r="HRW23" s="24">
        <v>0</v>
      </c>
      <c r="HRX23" s="24">
        <v>0</v>
      </c>
      <c r="HRY23" s="24">
        <v>0</v>
      </c>
      <c r="HRZ23" s="24">
        <v>0</v>
      </c>
      <c r="HSA23" s="24">
        <v>0</v>
      </c>
      <c r="HSB23" s="24">
        <v>0</v>
      </c>
      <c r="HSC23" s="24">
        <v>0</v>
      </c>
      <c r="HSD23" s="24">
        <v>0</v>
      </c>
      <c r="HSE23" s="24">
        <v>0</v>
      </c>
      <c r="HSF23" s="24">
        <v>0</v>
      </c>
      <c r="HSG23" s="24">
        <v>0</v>
      </c>
      <c r="HSH23" s="24">
        <v>0</v>
      </c>
      <c r="HSI23" s="24">
        <v>0</v>
      </c>
      <c r="HSJ23" s="24">
        <v>0</v>
      </c>
      <c r="HSK23" s="24">
        <v>0</v>
      </c>
      <c r="HSL23" s="24">
        <v>0</v>
      </c>
      <c r="HSM23" s="24">
        <v>0</v>
      </c>
      <c r="HSN23" s="24">
        <v>0</v>
      </c>
      <c r="HSO23" s="24">
        <v>0</v>
      </c>
      <c r="HSP23" s="24">
        <v>0</v>
      </c>
      <c r="HSQ23" s="24">
        <v>0</v>
      </c>
      <c r="HSR23" s="24">
        <v>0</v>
      </c>
      <c r="HSS23" s="24">
        <v>0</v>
      </c>
      <c r="HST23" s="24">
        <v>0</v>
      </c>
      <c r="HSU23" s="24">
        <v>0</v>
      </c>
      <c r="HSV23" s="24">
        <v>0</v>
      </c>
      <c r="HSW23" s="24">
        <v>0</v>
      </c>
      <c r="HSX23" s="24">
        <v>0</v>
      </c>
      <c r="HSY23" s="24">
        <v>0</v>
      </c>
      <c r="HSZ23" s="24">
        <v>0</v>
      </c>
      <c r="HTA23" s="24">
        <v>0</v>
      </c>
      <c r="HTB23" s="24">
        <v>0</v>
      </c>
      <c r="HTC23" s="24">
        <v>0</v>
      </c>
      <c r="HTD23" s="24">
        <v>0</v>
      </c>
      <c r="HTE23" s="24">
        <v>0</v>
      </c>
      <c r="HTF23" s="24">
        <v>0</v>
      </c>
      <c r="HTG23" s="24">
        <v>0</v>
      </c>
      <c r="HTH23" s="24">
        <v>0</v>
      </c>
      <c r="HTI23" s="24">
        <v>0</v>
      </c>
      <c r="HTJ23" s="24">
        <v>0</v>
      </c>
      <c r="HTK23" s="24">
        <v>0</v>
      </c>
      <c r="HTL23" s="24">
        <v>0</v>
      </c>
      <c r="HTM23" s="24">
        <v>0</v>
      </c>
      <c r="HTN23" s="24">
        <v>0</v>
      </c>
      <c r="HTO23" s="24">
        <v>0</v>
      </c>
      <c r="HTP23" s="24">
        <v>0</v>
      </c>
      <c r="HTQ23" s="24">
        <v>0</v>
      </c>
      <c r="HTR23" s="24">
        <v>0</v>
      </c>
      <c r="HTS23" s="24">
        <v>0</v>
      </c>
      <c r="HTT23" s="24">
        <v>0</v>
      </c>
      <c r="HTU23" s="24">
        <v>0</v>
      </c>
      <c r="HTV23" s="24">
        <v>0</v>
      </c>
      <c r="HTW23" s="24">
        <v>0</v>
      </c>
      <c r="HTX23" s="24">
        <v>0</v>
      </c>
      <c r="HTY23" s="24">
        <v>0</v>
      </c>
      <c r="HTZ23" s="24">
        <v>0</v>
      </c>
      <c r="HUA23" s="24">
        <v>0</v>
      </c>
      <c r="HUB23" s="24">
        <v>0</v>
      </c>
      <c r="HUC23" s="24">
        <v>0</v>
      </c>
      <c r="HUD23" s="24">
        <v>0</v>
      </c>
      <c r="HUE23" s="24">
        <v>0</v>
      </c>
      <c r="HUF23" s="24">
        <v>0</v>
      </c>
      <c r="HUG23" s="24">
        <v>0</v>
      </c>
      <c r="HUH23" s="24">
        <v>0</v>
      </c>
      <c r="HUI23" s="24">
        <v>0</v>
      </c>
      <c r="HUJ23" s="24">
        <v>0</v>
      </c>
      <c r="HUK23" s="24">
        <v>0</v>
      </c>
      <c r="HUL23" s="24">
        <v>0</v>
      </c>
      <c r="HUM23" s="24">
        <v>0</v>
      </c>
      <c r="HUN23" s="24">
        <v>0</v>
      </c>
      <c r="HUO23" s="24">
        <v>0</v>
      </c>
      <c r="HUP23" s="24">
        <v>0</v>
      </c>
      <c r="HUQ23" s="24">
        <v>0</v>
      </c>
      <c r="HUR23" s="24">
        <v>0</v>
      </c>
      <c r="HUS23" s="24">
        <v>0</v>
      </c>
      <c r="HUT23" s="24">
        <v>0</v>
      </c>
      <c r="HUU23" s="24">
        <v>0</v>
      </c>
      <c r="HUV23" s="24">
        <v>0</v>
      </c>
      <c r="HUW23" s="24">
        <v>0</v>
      </c>
      <c r="HUX23" s="24">
        <v>0</v>
      </c>
      <c r="HUY23" s="24">
        <v>0</v>
      </c>
      <c r="HUZ23" s="24">
        <v>0</v>
      </c>
      <c r="HVA23" s="24">
        <v>0</v>
      </c>
      <c r="HVB23" s="24">
        <v>0</v>
      </c>
      <c r="HVC23" s="24">
        <v>0</v>
      </c>
      <c r="HVD23" s="24">
        <v>0</v>
      </c>
      <c r="HVE23" s="24">
        <v>0</v>
      </c>
      <c r="HVF23" s="24">
        <v>0</v>
      </c>
      <c r="HVG23" s="24">
        <v>0</v>
      </c>
      <c r="HVH23" s="24">
        <v>0</v>
      </c>
      <c r="HVI23" s="24">
        <v>0</v>
      </c>
      <c r="HVJ23" s="24">
        <v>0</v>
      </c>
      <c r="HVK23" s="24">
        <v>0</v>
      </c>
      <c r="HVL23" s="24">
        <v>0</v>
      </c>
      <c r="HVM23" s="24">
        <v>0</v>
      </c>
      <c r="HVN23" s="24">
        <v>0</v>
      </c>
      <c r="HVO23" s="24">
        <v>0</v>
      </c>
      <c r="HVP23" s="24">
        <v>0</v>
      </c>
      <c r="HVQ23" s="24">
        <v>0</v>
      </c>
      <c r="HVR23" s="24">
        <v>0</v>
      </c>
      <c r="HVS23" s="24">
        <v>0</v>
      </c>
      <c r="HVT23" s="24">
        <v>0</v>
      </c>
      <c r="HVU23" s="24">
        <v>0</v>
      </c>
      <c r="HVV23" s="24">
        <v>0</v>
      </c>
      <c r="HVW23" s="24">
        <v>0</v>
      </c>
      <c r="HVX23" s="24">
        <v>0</v>
      </c>
      <c r="HVY23" s="24">
        <v>0</v>
      </c>
      <c r="HVZ23" s="24">
        <v>0</v>
      </c>
      <c r="HWA23" s="24">
        <v>0</v>
      </c>
      <c r="HWB23" s="24">
        <v>0</v>
      </c>
      <c r="HWC23" s="24">
        <v>0</v>
      </c>
      <c r="HWD23" s="24">
        <v>0</v>
      </c>
      <c r="HWE23" s="24">
        <v>0</v>
      </c>
      <c r="HWF23" s="24">
        <v>0</v>
      </c>
      <c r="HWG23" s="24">
        <v>0</v>
      </c>
      <c r="HWH23" s="24">
        <v>0</v>
      </c>
      <c r="HWI23" s="24">
        <v>0</v>
      </c>
      <c r="HWJ23" s="24">
        <v>0</v>
      </c>
      <c r="HWK23" s="24">
        <v>0</v>
      </c>
      <c r="HWL23" s="24">
        <v>0</v>
      </c>
      <c r="HWM23" s="24">
        <v>0</v>
      </c>
      <c r="HWN23" s="24">
        <v>0</v>
      </c>
      <c r="HWO23" s="24">
        <v>0</v>
      </c>
      <c r="HWP23" s="24">
        <v>0</v>
      </c>
      <c r="HWQ23" s="24">
        <v>0</v>
      </c>
      <c r="HWR23" s="24">
        <v>0</v>
      </c>
      <c r="HWS23" s="24">
        <v>0</v>
      </c>
      <c r="HWT23" s="24">
        <v>0</v>
      </c>
      <c r="HWU23" s="24">
        <v>0</v>
      </c>
      <c r="HWV23" s="24">
        <v>0</v>
      </c>
      <c r="HWW23" s="24">
        <v>0</v>
      </c>
      <c r="HWX23" s="24">
        <v>0</v>
      </c>
      <c r="HWY23" s="24">
        <v>0</v>
      </c>
      <c r="HWZ23" s="24">
        <v>0</v>
      </c>
      <c r="HXA23" s="24">
        <v>0</v>
      </c>
      <c r="HXB23" s="24">
        <v>0</v>
      </c>
      <c r="HXC23" s="24">
        <v>0</v>
      </c>
      <c r="HXD23" s="24">
        <v>0</v>
      </c>
      <c r="HXE23" s="24">
        <v>0</v>
      </c>
      <c r="HXF23" s="24">
        <v>0</v>
      </c>
      <c r="HXG23" s="24">
        <v>0</v>
      </c>
      <c r="HXH23" s="24">
        <v>0</v>
      </c>
      <c r="HXI23" s="24">
        <v>0</v>
      </c>
      <c r="HXJ23" s="24">
        <v>0</v>
      </c>
      <c r="HXK23" s="24">
        <v>0</v>
      </c>
      <c r="HXL23" s="24">
        <v>0</v>
      </c>
      <c r="HXM23" s="24">
        <v>0</v>
      </c>
      <c r="HXN23" s="24">
        <v>0</v>
      </c>
      <c r="HXO23" s="24">
        <v>0</v>
      </c>
      <c r="HXP23" s="24">
        <v>0</v>
      </c>
      <c r="HXQ23" s="24">
        <v>0</v>
      </c>
      <c r="HXR23" s="24">
        <v>0</v>
      </c>
      <c r="HXS23" s="24">
        <v>0</v>
      </c>
      <c r="HXT23" s="24">
        <v>0</v>
      </c>
      <c r="HXU23" s="24">
        <v>0</v>
      </c>
      <c r="HXV23" s="24">
        <v>0</v>
      </c>
      <c r="HXW23" s="24">
        <v>0</v>
      </c>
      <c r="HXX23" s="24">
        <v>0</v>
      </c>
      <c r="HXY23" s="24">
        <v>0</v>
      </c>
      <c r="HXZ23" s="24">
        <v>0</v>
      </c>
      <c r="HYA23" s="24">
        <v>0</v>
      </c>
      <c r="HYB23" s="24">
        <v>0</v>
      </c>
      <c r="HYC23" s="24">
        <v>0</v>
      </c>
      <c r="HYD23" s="24">
        <v>0</v>
      </c>
      <c r="HYE23" s="24">
        <v>0</v>
      </c>
      <c r="HYF23" s="24">
        <v>0</v>
      </c>
      <c r="HYG23" s="24">
        <v>0</v>
      </c>
      <c r="HYH23" s="24">
        <v>0</v>
      </c>
      <c r="HYI23" s="24">
        <v>0</v>
      </c>
      <c r="HYJ23" s="24">
        <v>0</v>
      </c>
      <c r="HYK23" s="24">
        <v>0</v>
      </c>
      <c r="HYL23" s="24">
        <v>0</v>
      </c>
      <c r="HYM23" s="24">
        <v>0</v>
      </c>
      <c r="HYN23" s="24">
        <v>0</v>
      </c>
      <c r="HYO23" s="24">
        <v>0</v>
      </c>
      <c r="HYP23" s="24">
        <v>0</v>
      </c>
      <c r="HYQ23" s="24">
        <v>0</v>
      </c>
      <c r="HYR23" s="24">
        <v>0</v>
      </c>
      <c r="HYS23" s="24">
        <v>0</v>
      </c>
      <c r="HYT23" s="24">
        <v>0</v>
      </c>
      <c r="HYU23" s="24">
        <v>0</v>
      </c>
      <c r="HYV23" s="24">
        <v>0</v>
      </c>
      <c r="HYW23" s="24">
        <v>0</v>
      </c>
      <c r="HYX23" s="24">
        <v>0</v>
      </c>
      <c r="HYY23" s="24">
        <v>0</v>
      </c>
      <c r="HYZ23" s="24">
        <v>0</v>
      </c>
      <c r="HZA23" s="24">
        <v>0</v>
      </c>
      <c r="HZB23" s="24">
        <v>0</v>
      </c>
      <c r="HZC23" s="24">
        <v>0</v>
      </c>
      <c r="HZD23" s="24">
        <v>0</v>
      </c>
      <c r="HZE23" s="24">
        <v>0</v>
      </c>
      <c r="HZF23" s="24">
        <v>0</v>
      </c>
      <c r="HZG23" s="24">
        <v>0</v>
      </c>
      <c r="HZH23" s="24">
        <v>0</v>
      </c>
      <c r="HZI23" s="24">
        <v>0</v>
      </c>
      <c r="HZJ23" s="24">
        <v>0</v>
      </c>
      <c r="HZK23" s="24">
        <v>0</v>
      </c>
      <c r="HZL23" s="24">
        <v>0</v>
      </c>
      <c r="HZM23" s="24">
        <v>0</v>
      </c>
      <c r="HZN23" s="24">
        <v>0</v>
      </c>
      <c r="HZO23" s="24">
        <v>0</v>
      </c>
      <c r="HZP23" s="24">
        <v>0</v>
      </c>
      <c r="HZQ23" s="24">
        <v>0</v>
      </c>
      <c r="HZR23" s="24">
        <v>0</v>
      </c>
      <c r="HZS23" s="24">
        <v>0</v>
      </c>
      <c r="HZT23" s="24">
        <v>0</v>
      </c>
      <c r="HZU23" s="24">
        <v>0</v>
      </c>
      <c r="HZV23" s="24">
        <v>0</v>
      </c>
      <c r="HZW23" s="24">
        <v>0</v>
      </c>
      <c r="HZX23" s="24">
        <v>0</v>
      </c>
      <c r="HZY23" s="24">
        <v>0</v>
      </c>
      <c r="HZZ23" s="24">
        <v>0</v>
      </c>
      <c r="IAA23" s="24">
        <v>0</v>
      </c>
      <c r="IAB23" s="24">
        <v>0</v>
      </c>
      <c r="IAC23" s="24">
        <v>0</v>
      </c>
      <c r="IAD23" s="24">
        <v>0</v>
      </c>
      <c r="IAE23" s="24">
        <v>0</v>
      </c>
      <c r="IAF23" s="24">
        <v>0</v>
      </c>
      <c r="IAG23" s="24">
        <v>0</v>
      </c>
      <c r="IAH23" s="24">
        <v>0</v>
      </c>
      <c r="IAI23" s="24">
        <v>0</v>
      </c>
      <c r="IAJ23" s="24">
        <v>0</v>
      </c>
      <c r="IAK23" s="24">
        <v>0</v>
      </c>
      <c r="IAL23" s="24">
        <v>0</v>
      </c>
      <c r="IAM23" s="24">
        <v>0</v>
      </c>
      <c r="IAN23" s="24">
        <v>0</v>
      </c>
      <c r="IAO23" s="24">
        <v>0</v>
      </c>
      <c r="IAP23" s="24">
        <v>0</v>
      </c>
      <c r="IAQ23" s="24">
        <v>0</v>
      </c>
      <c r="IAR23" s="24">
        <v>0</v>
      </c>
      <c r="IAS23" s="24">
        <v>0</v>
      </c>
      <c r="IAT23" s="24">
        <v>0</v>
      </c>
      <c r="IAU23" s="24">
        <v>0</v>
      </c>
      <c r="IAV23" s="24">
        <v>0</v>
      </c>
      <c r="IAW23" s="24">
        <v>0</v>
      </c>
      <c r="IAX23" s="24">
        <v>0</v>
      </c>
      <c r="IAY23" s="24">
        <v>0</v>
      </c>
      <c r="IAZ23" s="24">
        <v>0</v>
      </c>
      <c r="IBA23" s="24">
        <v>0</v>
      </c>
      <c r="IBB23" s="24">
        <v>0</v>
      </c>
      <c r="IBC23" s="24">
        <v>0</v>
      </c>
      <c r="IBD23" s="24">
        <v>0</v>
      </c>
      <c r="IBE23" s="24">
        <v>0</v>
      </c>
      <c r="IBF23" s="24">
        <v>0</v>
      </c>
      <c r="IBG23" s="24">
        <v>0</v>
      </c>
      <c r="IBH23" s="24">
        <v>0</v>
      </c>
      <c r="IBI23" s="24">
        <v>0</v>
      </c>
      <c r="IBJ23" s="24">
        <v>0</v>
      </c>
      <c r="IBK23" s="24">
        <v>0</v>
      </c>
      <c r="IBL23" s="24">
        <v>0</v>
      </c>
      <c r="IBM23" s="24">
        <v>0</v>
      </c>
      <c r="IBN23" s="24">
        <v>0</v>
      </c>
      <c r="IBO23" s="24">
        <v>0</v>
      </c>
      <c r="IBP23" s="24">
        <v>0</v>
      </c>
      <c r="IBQ23" s="24">
        <v>0</v>
      </c>
      <c r="IBR23" s="24">
        <v>0</v>
      </c>
      <c r="IBS23" s="24">
        <v>0</v>
      </c>
      <c r="IBT23" s="24">
        <v>0</v>
      </c>
      <c r="IBU23" s="24">
        <v>0</v>
      </c>
      <c r="IBV23" s="24">
        <v>0</v>
      </c>
      <c r="IBW23" s="24">
        <v>0</v>
      </c>
      <c r="IBX23" s="24">
        <v>0</v>
      </c>
      <c r="IBY23" s="24">
        <v>0</v>
      </c>
      <c r="IBZ23" s="24">
        <v>0</v>
      </c>
      <c r="ICA23" s="24">
        <v>0</v>
      </c>
      <c r="ICB23" s="24">
        <v>0</v>
      </c>
      <c r="ICC23" s="24">
        <v>0</v>
      </c>
      <c r="ICD23" s="24">
        <v>0</v>
      </c>
      <c r="ICE23" s="24">
        <v>0</v>
      </c>
      <c r="ICF23" s="24">
        <v>0</v>
      </c>
      <c r="ICG23" s="24">
        <v>0</v>
      </c>
      <c r="ICH23" s="24">
        <v>0</v>
      </c>
      <c r="ICI23" s="24">
        <v>0</v>
      </c>
      <c r="ICJ23" s="24">
        <v>0</v>
      </c>
      <c r="ICK23" s="24">
        <v>0</v>
      </c>
      <c r="ICL23" s="24">
        <v>0</v>
      </c>
      <c r="ICM23" s="24">
        <v>0</v>
      </c>
      <c r="ICN23" s="24">
        <v>0</v>
      </c>
      <c r="ICO23" s="24">
        <v>0</v>
      </c>
      <c r="ICP23" s="24">
        <v>0</v>
      </c>
      <c r="ICQ23" s="24">
        <v>0</v>
      </c>
      <c r="ICR23" s="24">
        <v>0</v>
      </c>
      <c r="ICS23" s="24">
        <v>0</v>
      </c>
      <c r="ICT23" s="24">
        <v>0</v>
      </c>
      <c r="ICU23" s="24">
        <v>0</v>
      </c>
      <c r="ICV23" s="24">
        <v>0</v>
      </c>
      <c r="ICW23" s="24">
        <v>0</v>
      </c>
      <c r="ICX23" s="24">
        <v>0</v>
      </c>
      <c r="ICY23" s="24">
        <v>0</v>
      </c>
      <c r="ICZ23" s="24">
        <v>0</v>
      </c>
      <c r="IDA23" s="24">
        <v>0</v>
      </c>
      <c r="IDB23" s="24">
        <v>0</v>
      </c>
      <c r="IDC23" s="24">
        <v>0</v>
      </c>
      <c r="IDD23" s="24">
        <v>0</v>
      </c>
      <c r="IDE23" s="24">
        <v>0</v>
      </c>
      <c r="IDF23" s="24">
        <v>0</v>
      </c>
      <c r="IDG23" s="24">
        <v>0</v>
      </c>
      <c r="IDH23" s="24">
        <v>0</v>
      </c>
      <c r="IDI23" s="24">
        <v>0</v>
      </c>
      <c r="IDJ23" s="24">
        <v>0</v>
      </c>
      <c r="IDK23" s="24">
        <v>0</v>
      </c>
      <c r="IDL23" s="24">
        <v>0</v>
      </c>
      <c r="IDM23" s="24">
        <v>0</v>
      </c>
      <c r="IDN23" s="24">
        <v>0</v>
      </c>
      <c r="IDO23" s="24">
        <v>0</v>
      </c>
      <c r="IDP23" s="24">
        <v>0</v>
      </c>
      <c r="IDQ23" s="24">
        <v>0</v>
      </c>
      <c r="IDR23" s="24">
        <v>0</v>
      </c>
      <c r="IDS23" s="24">
        <v>0</v>
      </c>
      <c r="IDT23" s="24">
        <v>0</v>
      </c>
      <c r="IDU23" s="24">
        <v>0</v>
      </c>
      <c r="IDV23" s="24">
        <v>0</v>
      </c>
      <c r="IDW23" s="24">
        <v>0</v>
      </c>
      <c r="IDX23" s="24">
        <v>0</v>
      </c>
      <c r="IDY23" s="24">
        <v>0</v>
      </c>
      <c r="IDZ23" s="24">
        <v>0</v>
      </c>
      <c r="IEA23" s="24">
        <v>0</v>
      </c>
      <c r="IEB23" s="24">
        <v>0</v>
      </c>
      <c r="IEC23" s="24">
        <v>0</v>
      </c>
      <c r="IED23" s="24">
        <v>0</v>
      </c>
      <c r="IEE23" s="24">
        <v>0</v>
      </c>
      <c r="IEF23" s="24">
        <v>0</v>
      </c>
      <c r="IEG23" s="24">
        <v>0</v>
      </c>
      <c r="IEH23" s="24">
        <v>0</v>
      </c>
      <c r="IEI23" s="24">
        <v>0</v>
      </c>
      <c r="IEJ23" s="24">
        <v>0</v>
      </c>
      <c r="IEK23" s="24">
        <v>0</v>
      </c>
      <c r="IEL23" s="24">
        <v>0</v>
      </c>
      <c r="IEM23" s="24">
        <v>0</v>
      </c>
      <c r="IEN23" s="24">
        <v>0</v>
      </c>
      <c r="IEO23" s="24">
        <v>0</v>
      </c>
      <c r="IEP23" s="24">
        <v>0</v>
      </c>
      <c r="IEQ23" s="24">
        <v>0</v>
      </c>
      <c r="IER23" s="24">
        <v>0</v>
      </c>
      <c r="IES23" s="24">
        <v>0</v>
      </c>
      <c r="IET23" s="24">
        <v>0</v>
      </c>
      <c r="IEU23" s="24">
        <v>0</v>
      </c>
      <c r="IEV23" s="24">
        <v>0</v>
      </c>
      <c r="IEW23" s="24">
        <v>0</v>
      </c>
      <c r="IEX23" s="24">
        <v>0</v>
      </c>
      <c r="IEY23" s="24">
        <v>0</v>
      </c>
      <c r="IEZ23" s="24">
        <v>0</v>
      </c>
      <c r="IFA23" s="24">
        <v>0</v>
      </c>
      <c r="IFB23" s="24">
        <v>0</v>
      </c>
      <c r="IFC23" s="24">
        <v>0</v>
      </c>
      <c r="IFD23" s="24">
        <v>0</v>
      </c>
      <c r="IFE23" s="24">
        <v>0</v>
      </c>
      <c r="IFF23" s="24">
        <v>0</v>
      </c>
      <c r="IFG23" s="24">
        <v>0</v>
      </c>
      <c r="IFH23" s="24">
        <v>0</v>
      </c>
      <c r="IFI23" s="24">
        <v>0</v>
      </c>
      <c r="IFJ23" s="24">
        <v>0</v>
      </c>
      <c r="IFK23" s="24">
        <v>0</v>
      </c>
      <c r="IFL23" s="24">
        <v>0</v>
      </c>
      <c r="IFM23" s="24">
        <v>0</v>
      </c>
      <c r="IFN23" s="24">
        <v>0</v>
      </c>
      <c r="IFO23" s="24">
        <v>0</v>
      </c>
      <c r="IFP23" s="24">
        <v>0</v>
      </c>
      <c r="IFQ23" s="24">
        <v>0</v>
      </c>
      <c r="IFR23" s="24">
        <v>0</v>
      </c>
      <c r="IFS23" s="24">
        <v>0</v>
      </c>
      <c r="IFT23" s="24">
        <v>0</v>
      </c>
      <c r="IFU23" s="24">
        <v>0</v>
      </c>
      <c r="IFV23" s="24">
        <v>0</v>
      </c>
      <c r="IFW23" s="24">
        <v>0</v>
      </c>
      <c r="IFX23" s="24">
        <v>0</v>
      </c>
      <c r="IFY23" s="24">
        <v>0</v>
      </c>
      <c r="IFZ23" s="24">
        <v>0</v>
      </c>
      <c r="IGA23" s="24">
        <v>0</v>
      </c>
      <c r="IGB23" s="24">
        <v>0</v>
      </c>
      <c r="IGC23" s="24">
        <v>0</v>
      </c>
      <c r="IGD23" s="24">
        <v>0</v>
      </c>
      <c r="IGE23" s="24">
        <v>0</v>
      </c>
      <c r="IGF23" s="24">
        <v>0</v>
      </c>
      <c r="IGG23" s="24">
        <v>0</v>
      </c>
      <c r="IGH23" s="24">
        <v>0</v>
      </c>
      <c r="IGI23" s="24">
        <v>0</v>
      </c>
      <c r="IGJ23" s="24">
        <v>0</v>
      </c>
      <c r="IGK23" s="24">
        <v>0</v>
      </c>
      <c r="IGL23" s="24">
        <v>0</v>
      </c>
      <c r="IGM23" s="24">
        <v>0</v>
      </c>
      <c r="IGN23" s="24">
        <v>0</v>
      </c>
      <c r="IGO23" s="24">
        <v>0</v>
      </c>
      <c r="IGP23" s="24">
        <v>0</v>
      </c>
      <c r="IGQ23" s="24">
        <v>0</v>
      </c>
      <c r="IGR23" s="24">
        <v>0</v>
      </c>
      <c r="IGS23" s="24">
        <v>0</v>
      </c>
      <c r="IGT23" s="24">
        <v>0</v>
      </c>
      <c r="IGU23" s="24">
        <v>0</v>
      </c>
      <c r="IGV23" s="24">
        <v>0</v>
      </c>
      <c r="IGW23" s="24">
        <v>0</v>
      </c>
      <c r="IGX23" s="24">
        <v>0</v>
      </c>
      <c r="IGY23" s="24">
        <v>0</v>
      </c>
      <c r="IGZ23" s="24">
        <v>0</v>
      </c>
      <c r="IHA23" s="24">
        <v>0</v>
      </c>
      <c r="IHB23" s="24">
        <v>0</v>
      </c>
      <c r="IHC23" s="24">
        <v>0</v>
      </c>
      <c r="IHD23" s="24">
        <v>0</v>
      </c>
      <c r="IHE23" s="24">
        <v>0</v>
      </c>
      <c r="IHF23" s="24">
        <v>0</v>
      </c>
      <c r="IHG23" s="24">
        <v>0</v>
      </c>
      <c r="IHH23" s="24">
        <v>0</v>
      </c>
      <c r="IHI23" s="24">
        <v>0</v>
      </c>
      <c r="IHJ23" s="24">
        <v>0</v>
      </c>
      <c r="IHK23" s="24">
        <v>0</v>
      </c>
      <c r="IHL23" s="24">
        <v>0</v>
      </c>
      <c r="IHM23" s="24">
        <v>0</v>
      </c>
      <c r="IHN23" s="24">
        <v>0</v>
      </c>
      <c r="IHO23" s="24">
        <v>0</v>
      </c>
      <c r="IHP23" s="24">
        <v>0</v>
      </c>
      <c r="IHQ23" s="24">
        <v>0</v>
      </c>
      <c r="IHR23" s="24">
        <v>0</v>
      </c>
      <c r="IHS23" s="24">
        <v>0</v>
      </c>
      <c r="IHT23" s="24">
        <v>0</v>
      </c>
      <c r="IHU23" s="24">
        <v>0</v>
      </c>
      <c r="IHV23" s="24">
        <v>0</v>
      </c>
      <c r="IHW23" s="24">
        <v>0</v>
      </c>
      <c r="IHX23" s="24">
        <v>0</v>
      </c>
      <c r="IHY23" s="24">
        <v>0</v>
      </c>
      <c r="IHZ23" s="24">
        <v>0</v>
      </c>
      <c r="IIA23" s="24">
        <v>0</v>
      </c>
      <c r="IIB23" s="24">
        <v>0</v>
      </c>
      <c r="IIC23" s="24">
        <v>0</v>
      </c>
      <c r="IID23" s="24">
        <v>0</v>
      </c>
      <c r="IIE23" s="24">
        <v>0</v>
      </c>
      <c r="IIF23" s="24">
        <v>0</v>
      </c>
      <c r="IIG23" s="24">
        <v>0</v>
      </c>
      <c r="IIH23" s="24">
        <v>0</v>
      </c>
      <c r="III23" s="24">
        <v>0</v>
      </c>
      <c r="IIJ23" s="24">
        <v>0</v>
      </c>
      <c r="IIK23" s="24">
        <v>0</v>
      </c>
      <c r="IIL23" s="24">
        <v>0</v>
      </c>
      <c r="IIM23" s="24">
        <v>0</v>
      </c>
      <c r="IIN23" s="24">
        <v>0</v>
      </c>
      <c r="IIO23" s="24">
        <v>0</v>
      </c>
      <c r="IIP23" s="24">
        <v>0</v>
      </c>
      <c r="IIQ23" s="24">
        <v>0</v>
      </c>
      <c r="IIR23" s="24">
        <v>0</v>
      </c>
      <c r="IIS23" s="24">
        <v>0</v>
      </c>
      <c r="IIT23" s="24">
        <v>0</v>
      </c>
      <c r="IIU23" s="24">
        <v>0</v>
      </c>
      <c r="IIV23" s="24">
        <v>0</v>
      </c>
      <c r="IIW23" s="24">
        <v>0</v>
      </c>
      <c r="IIX23" s="24">
        <v>0</v>
      </c>
      <c r="IIY23" s="24">
        <v>0</v>
      </c>
      <c r="IIZ23" s="24">
        <v>0</v>
      </c>
      <c r="IJA23" s="24">
        <v>0</v>
      </c>
      <c r="IJB23" s="24">
        <v>0</v>
      </c>
      <c r="IJC23" s="24">
        <v>0</v>
      </c>
      <c r="IJD23" s="24">
        <v>0</v>
      </c>
      <c r="IJE23" s="24">
        <v>0</v>
      </c>
      <c r="IJF23" s="24">
        <v>0</v>
      </c>
      <c r="IJG23" s="24">
        <v>0</v>
      </c>
      <c r="IJH23" s="24">
        <v>0</v>
      </c>
      <c r="IJI23" s="24">
        <v>0</v>
      </c>
      <c r="IJJ23" s="24">
        <v>0</v>
      </c>
      <c r="IJK23" s="24">
        <v>0</v>
      </c>
      <c r="IJL23" s="24">
        <v>0</v>
      </c>
      <c r="IJM23" s="24">
        <v>0</v>
      </c>
      <c r="IJN23" s="24">
        <v>0</v>
      </c>
      <c r="IJO23" s="24">
        <v>0</v>
      </c>
      <c r="IJP23" s="24">
        <v>0</v>
      </c>
      <c r="IJQ23" s="24">
        <v>0</v>
      </c>
      <c r="IJR23" s="24">
        <v>0</v>
      </c>
      <c r="IJS23" s="24">
        <v>0</v>
      </c>
      <c r="IJT23" s="24">
        <v>0</v>
      </c>
      <c r="IJU23" s="24">
        <v>0</v>
      </c>
      <c r="IJV23" s="24">
        <v>0</v>
      </c>
      <c r="IJW23" s="24">
        <v>0</v>
      </c>
      <c r="IJX23" s="24">
        <v>0</v>
      </c>
      <c r="IJY23" s="24">
        <v>0</v>
      </c>
      <c r="IJZ23" s="24">
        <v>0</v>
      </c>
      <c r="IKA23" s="24">
        <v>0</v>
      </c>
      <c r="IKB23" s="24">
        <v>0</v>
      </c>
      <c r="IKC23" s="24">
        <v>0</v>
      </c>
      <c r="IKD23" s="24">
        <v>0</v>
      </c>
      <c r="IKE23" s="24">
        <v>0</v>
      </c>
      <c r="IKF23" s="24">
        <v>0</v>
      </c>
      <c r="IKG23" s="24">
        <v>0</v>
      </c>
      <c r="IKH23" s="24">
        <v>0</v>
      </c>
      <c r="IKI23" s="24">
        <v>0</v>
      </c>
      <c r="IKJ23" s="24">
        <v>0</v>
      </c>
      <c r="IKK23" s="24">
        <v>0</v>
      </c>
      <c r="IKL23" s="24">
        <v>0</v>
      </c>
      <c r="IKM23" s="24">
        <v>0</v>
      </c>
      <c r="IKN23" s="24">
        <v>0</v>
      </c>
      <c r="IKO23" s="24">
        <v>0</v>
      </c>
      <c r="IKP23" s="24">
        <v>0</v>
      </c>
      <c r="IKQ23" s="24">
        <v>0</v>
      </c>
      <c r="IKR23" s="24">
        <v>0</v>
      </c>
      <c r="IKS23" s="24">
        <v>0</v>
      </c>
      <c r="IKT23" s="24">
        <v>0</v>
      </c>
      <c r="IKU23" s="24">
        <v>0</v>
      </c>
      <c r="IKV23" s="24">
        <v>0</v>
      </c>
      <c r="IKW23" s="24">
        <v>0</v>
      </c>
      <c r="IKX23" s="24">
        <v>0</v>
      </c>
      <c r="IKY23" s="24">
        <v>0</v>
      </c>
      <c r="IKZ23" s="24">
        <v>0</v>
      </c>
      <c r="ILA23" s="24">
        <v>0</v>
      </c>
      <c r="ILB23" s="24">
        <v>0</v>
      </c>
      <c r="ILC23" s="24">
        <v>0</v>
      </c>
      <c r="ILD23" s="24">
        <v>0</v>
      </c>
      <c r="ILE23" s="24">
        <v>0</v>
      </c>
      <c r="ILF23" s="24">
        <v>0</v>
      </c>
      <c r="ILG23" s="24">
        <v>0</v>
      </c>
      <c r="ILH23" s="24">
        <v>0</v>
      </c>
      <c r="ILI23" s="24">
        <v>0</v>
      </c>
      <c r="ILJ23" s="24">
        <v>0</v>
      </c>
      <c r="ILK23" s="24">
        <v>0</v>
      </c>
      <c r="ILL23" s="24">
        <v>0</v>
      </c>
      <c r="ILM23" s="24">
        <v>0</v>
      </c>
      <c r="ILN23" s="24">
        <v>0</v>
      </c>
      <c r="ILO23" s="24">
        <v>0</v>
      </c>
      <c r="ILP23" s="24">
        <v>0</v>
      </c>
      <c r="ILQ23" s="24">
        <v>0</v>
      </c>
      <c r="ILR23" s="24">
        <v>0</v>
      </c>
      <c r="ILS23" s="24">
        <v>0</v>
      </c>
      <c r="ILT23" s="24">
        <v>0</v>
      </c>
      <c r="ILU23" s="24">
        <v>0</v>
      </c>
      <c r="ILV23" s="24">
        <v>0</v>
      </c>
      <c r="ILW23" s="24">
        <v>0</v>
      </c>
      <c r="ILX23" s="24">
        <v>0</v>
      </c>
      <c r="ILY23" s="24">
        <v>0</v>
      </c>
      <c r="ILZ23" s="24">
        <v>0</v>
      </c>
      <c r="IMA23" s="24">
        <v>0</v>
      </c>
      <c r="IMB23" s="24">
        <v>0</v>
      </c>
      <c r="IMC23" s="24">
        <v>0</v>
      </c>
      <c r="IMD23" s="24">
        <v>0</v>
      </c>
      <c r="IME23" s="24">
        <v>0</v>
      </c>
      <c r="IMF23" s="24">
        <v>0</v>
      </c>
      <c r="IMG23" s="24">
        <v>0</v>
      </c>
      <c r="IMH23" s="24">
        <v>0</v>
      </c>
      <c r="IMI23" s="24">
        <v>0</v>
      </c>
      <c r="IMJ23" s="24">
        <v>0</v>
      </c>
      <c r="IMK23" s="24">
        <v>0</v>
      </c>
      <c r="IML23" s="24">
        <v>0</v>
      </c>
      <c r="IMM23" s="24">
        <v>0</v>
      </c>
      <c r="IMN23" s="24">
        <v>0</v>
      </c>
      <c r="IMO23" s="24">
        <v>0</v>
      </c>
      <c r="IMP23" s="24">
        <v>0</v>
      </c>
      <c r="IMQ23" s="24">
        <v>0</v>
      </c>
      <c r="IMR23" s="24">
        <v>0</v>
      </c>
      <c r="IMS23" s="24">
        <v>0</v>
      </c>
      <c r="IMT23" s="24">
        <v>0</v>
      </c>
      <c r="IMU23" s="24">
        <v>0</v>
      </c>
      <c r="IMV23" s="24">
        <v>0</v>
      </c>
      <c r="IMW23" s="24">
        <v>0</v>
      </c>
      <c r="IMX23" s="24">
        <v>0</v>
      </c>
      <c r="IMY23" s="24">
        <v>0</v>
      </c>
      <c r="IMZ23" s="24">
        <v>0</v>
      </c>
      <c r="INA23" s="24">
        <v>0</v>
      </c>
      <c r="INB23" s="24">
        <v>0</v>
      </c>
      <c r="INC23" s="24">
        <v>0</v>
      </c>
      <c r="IND23" s="24">
        <v>0</v>
      </c>
      <c r="INE23" s="24">
        <v>0</v>
      </c>
      <c r="INF23" s="24">
        <v>0</v>
      </c>
      <c r="ING23" s="24">
        <v>0</v>
      </c>
      <c r="INH23" s="24">
        <v>0</v>
      </c>
      <c r="INI23" s="24">
        <v>0</v>
      </c>
      <c r="INJ23" s="24">
        <v>0</v>
      </c>
      <c r="INK23" s="24">
        <v>0</v>
      </c>
      <c r="INL23" s="24">
        <v>0</v>
      </c>
      <c r="INM23" s="24">
        <v>0</v>
      </c>
      <c r="INN23" s="24">
        <v>0</v>
      </c>
      <c r="INO23" s="24">
        <v>0</v>
      </c>
      <c r="INP23" s="24">
        <v>0</v>
      </c>
      <c r="INQ23" s="24">
        <v>0</v>
      </c>
      <c r="INR23" s="24">
        <v>0</v>
      </c>
      <c r="INS23" s="24">
        <v>0</v>
      </c>
      <c r="INT23" s="24">
        <v>0</v>
      </c>
      <c r="INU23" s="24">
        <v>0</v>
      </c>
      <c r="INV23" s="24">
        <v>0</v>
      </c>
      <c r="INW23" s="24">
        <v>0</v>
      </c>
      <c r="INX23" s="24">
        <v>0</v>
      </c>
      <c r="INY23" s="24">
        <v>0</v>
      </c>
      <c r="INZ23" s="24">
        <v>0</v>
      </c>
      <c r="IOA23" s="24">
        <v>0</v>
      </c>
      <c r="IOB23" s="24">
        <v>0</v>
      </c>
      <c r="IOC23" s="24">
        <v>0</v>
      </c>
      <c r="IOD23" s="24">
        <v>0</v>
      </c>
      <c r="IOE23" s="24">
        <v>0</v>
      </c>
      <c r="IOF23" s="24">
        <v>0</v>
      </c>
      <c r="IOG23" s="24">
        <v>0</v>
      </c>
      <c r="IOH23" s="24">
        <v>0</v>
      </c>
      <c r="IOI23" s="24">
        <v>0</v>
      </c>
      <c r="IOJ23" s="24">
        <v>0</v>
      </c>
      <c r="IOK23" s="24">
        <v>0</v>
      </c>
      <c r="IOL23" s="24">
        <v>0</v>
      </c>
      <c r="IOM23" s="24">
        <v>0</v>
      </c>
      <c r="ION23" s="24">
        <v>0</v>
      </c>
      <c r="IOO23" s="24">
        <v>0</v>
      </c>
      <c r="IOP23" s="24">
        <v>0</v>
      </c>
      <c r="IOQ23" s="24">
        <v>0</v>
      </c>
      <c r="IOR23" s="24">
        <v>0</v>
      </c>
      <c r="IOS23" s="24">
        <v>0</v>
      </c>
      <c r="IOT23" s="24">
        <v>0</v>
      </c>
      <c r="IOU23" s="24">
        <v>0</v>
      </c>
      <c r="IOV23" s="24">
        <v>0</v>
      </c>
      <c r="IOW23" s="24">
        <v>0</v>
      </c>
      <c r="IOX23" s="24">
        <v>0</v>
      </c>
      <c r="IOY23" s="24">
        <v>0</v>
      </c>
      <c r="IOZ23" s="24">
        <v>0</v>
      </c>
      <c r="IPA23" s="24">
        <v>0</v>
      </c>
      <c r="IPB23" s="24">
        <v>0</v>
      </c>
      <c r="IPC23" s="24">
        <v>0</v>
      </c>
      <c r="IPD23" s="24">
        <v>0</v>
      </c>
      <c r="IPE23" s="24">
        <v>0</v>
      </c>
      <c r="IPF23" s="24">
        <v>0</v>
      </c>
      <c r="IPG23" s="24">
        <v>0</v>
      </c>
      <c r="IPH23" s="24">
        <v>0</v>
      </c>
      <c r="IPI23" s="24">
        <v>0</v>
      </c>
      <c r="IPJ23" s="24">
        <v>0</v>
      </c>
      <c r="IPK23" s="24">
        <v>0</v>
      </c>
      <c r="IPL23" s="24">
        <v>0</v>
      </c>
      <c r="IPM23" s="24">
        <v>0</v>
      </c>
      <c r="IPN23" s="24">
        <v>0</v>
      </c>
      <c r="IPO23" s="24">
        <v>0</v>
      </c>
      <c r="IPP23" s="24">
        <v>0</v>
      </c>
      <c r="IPQ23" s="24">
        <v>0</v>
      </c>
      <c r="IPR23" s="24">
        <v>0</v>
      </c>
      <c r="IPS23" s="24">
        <v>0</v>
      </c>
      <c r="IPT23" s="24">
        <v>0</v>
      </c>
      <c r="IPU23" s="24">
        <v>0</v>
      </c>
      <c r="IPV23" s="24">
        <v>0</v>
      </c>
      <c r="IPW23" s="24">
        <v>0</v>
      </c>
      <c r="IPX23" s="24">
        <v>0</v>
      </c>
      <c r="IPY23" s="24">
        <v>0</v>
      </c>
      <c r="IPZ23" s="24">
        <v>0</v>
      </c>
      <c r="IQA23" s="24">
        <v>0</v>
      </c>
      <c r="IQB23" s="24">
        <v>0</v>
      </c>
      <c r="IQC23" s="24">
        <v>0</v>
      </c>
      <c r="IQD23" s="24">
        <v>0</v>
      </c>
      <c r="IQE23" s="24">
        <v>0</v>
      </c>
      <c r="IQF23" s="24">
        <v>0</v>
      </c>
      <c r="IQG23" s="24">
        <v>0</v>
      </c>
      <c r="IQH23" s="24">
        <v>0</v>
      </c>
      <c r="IQI23" s="24">
        <v>0</v>
      </c>
      <c r="IQJ23" s="24">
        <v>0</v>
      </c>
      <c r="IQK23" s="24">
        <v>0</v>
      </c>
      <c r="IQL23" s="24">
        <v>0</v>
      </c>
      <c r="IQM23" s="24">
        <v>0</v>
      </c>
      <c r="IQN23" s="24">
        <v>0</v>
      </c>
      <c r="IQO23" s="24">
        <v>0</v>
      </c>
      <c r="IQP23" s="24">
        <v>0</v>
      </c>
      <c r="IQQ23" s="24">
        <v>0</v>
      </c>
      <c r="IQR23" s="24">
        <v>0</v>
      </c>
      <c r="IQS23" s="24">
        <v>0</v>
      </c>
      <c r="IQT23" s="24">
        <v>0</v>
      </c>
      <c r="IQU23" s="24">
        <v>0</v>
      </c>
      <c r="IQV23" s="24">
        <v>0</v>
      </c>
      <c r="IQW23" s="24">
        <v>0</v>
      </c>
      <c r="IQX23" s="24">
        <v>0</v>
      </c>
      <c r="IQY23" s="24">
        <v>0</v>
      </c>
      <c r="IQZ23" s="24">
        <v>0</v>
      </c>
      <c r="IRA23" s="24">
        <v>0</v>
      </c>
      <c r="IRB23" s="24">
        <v>0</v>
      </c>
      <c r="IRC23" s="24">
        <v>0</v>
      </c>
      <c r="IRD23" s="24">
        <v>0</v>
      </c>
      <c r="IRE23" s="24">
        <v>0</v>
      </c>
      <c r="IRF23" s="24">
        <v>0</v>
      </c>
      <c r="IRG23" s="24">
        <v>0</v>
      </c>
      <c r="IRH23" s="24">
        <v>0</v>
      </c>
      <c r="IRI23" s="24">
        <v>0</v>
      </c>
      <c r="IRJ23" s="24">
        <v>0</v>
      </c>
      <c r="IRK23" s="24">
        <v>0</v>
      </c>
      <c r="IRL23" s="24">
        <v>0</v>
      </c>
      <c r="IRM23" s="24">
        <v>0</v>
      </c>
      <c r="IRN23" s="24">
        <v>0</v>
      </c>
      <c r="IRO23" s="24">
        <v>0</v>
      </c>
      <c r="IRP23" s="24">
        <v>0</v>
      </c>
      <c r="IRQ23" s="24">
        <v>0</v>
      </c>
      <c r="IRR23" s="24">
        <v>0</v>
      </c>
      <c r="IRS23" s="24">
        <v>0</v>
      </c>
      <c r="IRT23" s="24">
        <v>0</v>
      </c>
      <c r="IRU23" s="24">
        <v>0</v>
      </c>
      <c r="IRV23" s="24">
        <v>0</v>
      </c>
      <c r="IRW23" s="24">
        <v>0</v>
      </c>
      <c r="IRX23" s="24">
        <v>0</v>
      </c>
      <c r="IRY23" s="24">
        <v>0</v>
      </c>
      <c r="IRZ23" s="24">
        <v>0</v>
      </c>
      <c r="ISA23" s="24">
        <v>0</v>
      </c>
      <c r="ISB23" s="24">
        <v>0</v>
      </c>
      <c r="ISC23" s="24">
        <v>0</v>
      </c>
      <c r="ISD23" s="24">
        <v>0</v>
      </c>
      <c r="ISE23" s="24">
        <v>0</v>
      </c>
      <c r="ISF23" s="24">
        <v>0</v>
      </c>
      <c r="ISG23" s="24">
        <v>0</v>
      </c>
      <c r="ISH23" s="24">
        <v>0</v>
      </c>
      <c r="ISI23" s="24">
        <v>0</v>
      </c>
      <c r="ISJ23" s="24">
        <v>0</v>
      </c>
      <c r="ISK23" s="24">
        <v>0</v>
      </c>
      <c r="ISL23" s="24">
        <v>0</v>
      </c>
      <c r="ISM23" s="24">
        <v>0</v>
      </c>
      <c r="ISN23" s="24">
        <v>0</v>
      </c>
      <c r="ISO23" s="24">
        <v>0</v>
      </c>
      <c r="ISP23" s="24">
        <v>0</v>
      </c>
      <c r="ISQ23" s="24">
        <v>0</v>
      </c>
      <c r="ISR23" s="24">
        <v>0</v>
      </c>
      <c r="ISS23" s="24">
        <v>0</v>
      </c>
      <c r="IST23" s="24">
        <v>0</v>
      </c>
      <c r="ISU23" s="24">
        <v>0</v>
      </c>
      <c r="ISV23" s="24">
        <v>0</v>
      </c>
      <c r="ISW23" s="24">
        <v>0</v>
      </c>
      <c r="ISX23" s="24">
        <v>0</v>
      </c>
      <c r="ISY23" s="24">
        <v>0</v>
      </c>
      <c r="ISZ23" s="24">
        <v>0</v>
      </c>
      <c r="ITA23" s="24">
        <v>0</v>
      </c>
      <c r="ITB23" s="24">
        <v>0</v>
      </c>
      <c r="ITC23" s="24">
        <v>0</v>
      </c>
      <c r="ITD23" s="24">
        <v>0</v>
      </c>
      <c r="ITE23" s="24">
        <v>0</v>
      </c>
      <c r="ITF23" s="24">
        <v>0</v>
      </c>
      <c r="ITG23" s="24">
        <v>0</v>
      </c>
      <c r="ITH23" s="24">
        <v>0</v>
      </c>
      <c r="ITI23" s="24">
        <v>0</v>
      </c>
      <c r="ITJ23" s="24">
        <v>0</v>
      </c>
      <c r="ITK23" s="24">
        <v>0</v>
      </c>
      <c r="ITL23" s="24">
        <v>0</v>
      </c>
      <c r="ITM23" s="24">
        <v>0</v>
      </c>
      <c r="ITN23" s="24">
        <v>0</v>
      </c>
      <c r="ITO23" s="24">
        <v>0</v>
      </c>
      <c r="ITP23" s="24">
        <v>0</v>
      </c>
      <c r="ITQ23" s="24">
        <v>0</v>
      </c>
      <c r="ITR23" s="24">
        <v>0</v>
      </c>
      <c r="ITS23" s="24">
        <v>0</v>
      </c>
      <c r="ITT23" s="24">
        <v>0</v>
      </c>
      <c r="ITU23" s="24">
        <v>0</v>
      </c>
      <c r="ITV23" s="24">
        <v>0</v>
      </c>
      <c r="ITW23" s="24">
        <v>0</v>
      </c>
      <c r="ITX23" s="24">
        <v>0</v>
      </c>
      <c r="ITY23" s="24">
        <v>0</v>
      </c>
      <c r="ITZ23" s="24">
        <v>0</v>
      </c>
      <c r="IUA23" s="24">
        <v>0</v>
      </c>
      <c r="IUB23" s="24">
        <v>0</v>
      </c>
      <c r="IUC23" s="24">
        <v>0</v>
      </c>
      <c r="IUD23" s="24">
        <v>0</v>
      </c>
      <c r="IUE23" s="24">
        <v>0</v>
      </c>
      <c r="IUF23" s="24">
        <v>0</v>
      </c>
      <c r="IUG23" s="24">
        <v>0</v>
      </c>
      <c r="IUH23" s="24">
        <v>0</v>
      </c>
      <c r="IUI23" s="24">
        <v>0</v>
      </c>
      <c r="IUJ23" s="24">
        <v>0</v>
      </c>
      <c r="IUK23" s="24">
        <v>0</v>
      </c>
      <c r="IUL23" s="24">
        <v>0</v>
      </c>
      <c r="IUM23" s="24">
        <v>0</v>
      </c>
      <c r="IUN23" s="24">
        <v>0</v>
      </c>
      <c r="IUO23" s="24">
        <v>0</v>
      </c>
      <c r="IUP23" s="24">
        <v>0</v>
      </c>
      <c r="IUQ23" s="24">
        <v>0</v>
      </c>
      <c r="IUR23" s="24">
        <v>0</v>
      </c>
      <c r="IUS23" s="24">
        <v>0</v>
      </c>
      <c r="IUT23" s="24">
        <v>0</v>
      </c>
      <c r="IUU23" s="24">
        <v>0</v>
      </c>
      <c r="IUV23" s="24">
        <v>0</v>
      </c>
      <c r="IUW23" s="24">
        <v>0</v>
      </c>
      <c r="IUX23" s="24">
        <v>0</v>
      </c>
      <c r="IUY23" s="24">
        <v>0</v>
      </c>
      <c r="IUZ23" s="24">
        <v>0</v>
      </c>
      <c r="IVA23" s="24">
        <v>0</v>
      </c>
      <c r="IVB23" s="24">
        <v>0</v>
      </c>
      <c r="IVC23" s="24">
        <v>0</v>
      </c>
      <c r="IVD23" s="24">
        <v>0</v>
      </c>
      <c r="IVE23" s="24">
        <v>0</v>
      </c>
      <c r="IVF23" s="24">
        <v>0</v>
      </c>
      <c r="IVG23" s="24">
        <v>0</v>
      </c>
      <c r="IVH23" s="24">
        <v>0</v>
      </c>
      <c r="IVI23" s="24">
        <v>0</v>
      </c>
      <c r="IVJ23" s="24">
        <v>0</v>
      </c>
      <c r="IVK23" s="24">
        <v>0</v>
      </c>
      <c r="IVL23" s="24">
        <v>0</v>
      </c>
      <c r="IVM23" s="24">
        <v>0</v>
      </c>
      <c r="IVN23" s="24">
        <v>0</v>
      </c>
      <c r="IVO23" s="24">
        <v>0</v>
      </c>
      <c r="IVP23" s="24">
        <v>0</v>
      </c>
      <c r="IVQ23" s="24">
        <v>0</v>
      </c>
      <c r="IVR23" s="24">
        <v>0</v>
      </c>
      <c r="IVS23" s="24">
        <v>0</v>
      </c>
      <c r="IVT23" s="24">
        <v>0</v>
      </c>
      <c r="IVU23" s="24">
        <v>0</v>
      </c>
      <c r="IVV23" s="24">
        <v>0</v>
      </c>
      <c r="IVW23" s="24">
        <v>0</v>
      </c>
      <c r="IVX23" s="24">
        <v>0</v>
      </c>
      <c r="IVY23" s="24">
        <v>0</v>
      </c>
      <c r="IVZ23" s="24">
        <v>0</v>
      </c>
      <c r="IWA23" s="24">
        <v>0</v>
      </c>
      <c r="IWB23" s="24">
        <v>0</v>
      </c>
      <c r="IWC23" s="24">
        <v>0</v>
      </c>
      <c r="IWD23" s="24">
        <v>0</v>
      </c>
      <c r="IWE23" s="24">
        <v>0</v>
      </c>
      <c r="IWF23" s="24">
        <v>0</v>
      </c>
      <c r="IWG23" s="24">
        <v>0</v>
      </c>
      <c r="IWH23" s="24">
        <v>0</v>
      </c>
      <c r="IWI23" s="24">
        <v>0</v>
      </c>
      <c r="IWJ23" s="24">
        <v>0</v>
      </c>
      <c r="IWK23" s="24">
        <v>0</v>
      </c>
      <c r="IWL23" s="24">
        <v>0</v>
      </c>
      <c r="IWM23" s="24">
        <v>0</v>
      </c>
      <c r="IWN23" s="24">
        <v>0</v>
      </c>
      <c r="IWO23" s="24">
        <v>0</v>
      </c>
      <c r="IWP23" s="24">
        <v>0</v>
      </c>
      <c r="IWQ23" s="24">
        <v>0</v>
      </c>
      <c r="IWR23" s="24">
        <v>0</v>
      </c>
      <c r="IWS23" s="24">
        <v>0</v>
      </c>
      <c r="IWT23" s="24">
        <v>0</v>
      </c>
      <c r="IWU23" s="24">
        <v>0</v>
      </c>
      <c r="IWV23" s="24">
        <v>0</v>
      </c>
      <c r="IWW23" s="24">
        <v>0</v>
      </c>
      <c r="IWX23" s="24">
        <v>0</v>
      </c>
      <c r="IWY23" s="24">
        <v>0</v>
      </c>
      <c r="IWZ23" s="24">
        <v>0</v>
      </c>
      <c r="IXA23" s="24">
        <v>0</v>
      </c>
      <c r="IXB23" s="24">
        <v>0</v>
      </c>
      <c r="IXC23" s="24">
        <v>0</v>
      </c>
      <c r="IXD23" s="24">
        <v>0</v>
      </c>
      <c r="IXE23" s="24">
        <v>0</v>
      </c>
      <c r="IXF23" s="24">
        <v>0</v>
      </c>
      <c r="IXG23" s="24">
        <v>0</v>
      </c>
      <c r="IXH23" s="24">
        <v>0</v>
      </c>
      <c r="IXI23" s="24">
        <v>0</v>
      </c>
      <c r="IXJ23" s="24">
        <v>0</v>
      </c>
      <c r="IXK23" s="24">
        <v>0</v>
      </c>
      <c r="IXL23" s="24">
        <v>0</v>
      </c>
      <c r="IXM23" s="24">
        <v>0</v>
      </c>
      <c r="IXN23" s="24">
        <v>0</v>
      </c>
      <c r="IXO23" s="24">
        <v>0</v>
      </c>
      <c r="IXP23" s="24">
        <v>0</v>
      </c>
      <c r="IXQ23" s="24">
        <v>0</v>
      </c>
      <c r="IXR23" s="24">
        <v>0</v>
      </c>
      <c r="IXS23" s="24">
        <v>0</v>
      </c>
      <c r="IXT23" s="24">
        <v>0</v>
      </c>
      <c r="IXU23" s="24">
        <v>0</v>
      </c>
      <c r="IXV23" s="24">
        <v>0</v>
      </c>
      <c r="IXW23" s="24">
        <v>0</v>
      </c>
      <c r="IXX23" s="24">
        <v>0</v>
      </c>
      <c r="IXY23" s="24">
        <v>0</v>
      </c>
      <c r="IXZ23" s="24">
        <v>0</v>
      </c>
      <c r="IYA23" s="24">
        <v>0</v>
      </c>
      <c r="IYB23" s="24">
        <v>0</v>
      </c>
      <c r="IYC23" s="24">
        <v>0</v>
      </c>
      <c r="IYD23" s="24">
        <v>0</v>
      </c>
      <c r="IYE23" s="24">
        <v>0</v>
      </c>
      <c r="IYF23" s="24">
        <v>0</v>
      </c>
      <c r="IYG23" s="24">
        <v>0</v>
      </c>
      <c r="IYH23" s="24">
        <v>0</v>
      </c>
      <c r="IYI23" s="24">
        <v>0</v>
      </c>
      <c r="IYJ23" s="24">
        <v>0</v>
      </c>
      <c r="IYK23" s="24">
        <v>0</v>
      </c>
      <c r="IYL23" s="24">
        <v>0</v>
      </c>
      <c r="IYM23" s="24">
        <v>0</v>
      </c>
      <c r="IYN23" s="24">
        <v>0</v>
      </c>
      <c r="IYO23" s="24">
        <v>0</v>
      </c>
      <c r="IYP23" s="24">
        <v>0</v>
      </c>
      <c r="IYQ23" s="24">
        <v>0</v>
      </c>
      <c r="IYR23" s="24">
        <v>0</v>
      </c>
      <c r="IYS23" s="24">
        <v>0</v>
      </c>
      <c r="IYT23" s="24">
        <v>0</v>
      </c>
      <c r="IYU23" s="24">
        <v>0</v>
      </c>
      <c r="IYV23" s="24">
        <v>0</v>
      </c>
      <c r="IYW23" s="24">
        <v>0</v>
      </c>
      <c r="IYX23" s="24">
        <v>0</v>
      </c>
      <c r="IYY23" s="24">
        <v>0</v>
      </c>
      <c r="IYZ23" s="24">
        <v>0</v>
      </c>
      <c r="IZA23" s="24">
        <v>0</v>
      </c>
      <c r="IZB23" s="24">
        <v>0</v>
      </c>
      <c r="IZC23" s="24">
        <v>0</v>
      </c>
      <c r="IZD23" s="24">
        <v>0</v>
      </c>
      <c r="IZE23" s="24">
        <v>0</v>
      </c>
      <c r="IZF23" s="24">
        <v>0</v>
      </c>
      <c r="IZG23" s="24">
        <v>0</v>
      </c>
      <c r="IZH23" s="24">
        <v>0</v>
      </c>
      <c r="IZI23" s="24">
        <v>0</v>
      </c>
      <c r="IZJ23" s="24">
        <v>0</v>
      </c>
      <c r="IZK23" s="24">
        <v>0</v>
      </c>
      <c r="IZL23" s="24">
        <v>0</v>
      </c>
      <c r="IZM23" s="24">
        <v>0</v>
      </c>
      <c r="IZN23" s="24">
        <v>0</v>
      </c>
      <c r="IZO23" s="24">
        <v>0</v>
      </c>
      <c r="IZP23" s="24">
        <v>0</v>
      </c>
      <c r="IZQ23" s="24">
        <v>0</v>
      </c>
      <c r="IZR23" s="24">
        <v>0</v>
      </c>
      <c r="IZS23" s="24">
        <v>0</v>
      </c>
      <c r="IZT23" s="24">
        <v>0</v>
      </c>
      <c r="IZU23" s="24">
        <v>0</v>
      </c>
      <c r="IZV23" s="24">
        <v>0</v>
      </c>
      <c r="IZW23" s="24">
        <v>0</v>
      </c>
      <c r="IZX23" s="24">
        <v>0</v>
      </c>
      <c r="IZY23" s="24">
        <v>0</v>
      </c>
      <c r="IZZ23" s="24">
        <v>0</v>
      </c>
      <c r="JAA23" s="24">
        <v>0</v>
      </c>
      <c r="JAB23" s="24">
        <v>0</v>
      </c>
      <c r="JAC23" s="24">
        <v>0</v>
      </c>
      <c r="JAD23" s="24">
        <v>0</v>
      </c>
      <c r="JAE23" s="24">
        <v>0</v>
      </c>
      <c r="JAF23" s="24">
        <v>0</v>
      </c>
      <c r="JAG23" s="24">
        <v>0</v>
      </c>
      <c r="JAH23" s="24">
        <v>0</v>
      </c>
      <c r="JAI23" s="24">
        <v>0</v>
      </c>
      <c r="JAJ23" s="24">
        <v>0</v>
      </c>
      <c r="JAK23" s="24">
        <v>0</v>
      </c>
      <c r="JAL23" s="24">
        <v>0</v>
      </c>
      <c r="JAM23" s="24">
        <v>0</v>
      </c>
      <c r="JAN23" s="24">
        <v>0</v>
      </c>
      <c r="JAO23" s="24">
        <v>0</v>
      </c>
      <c r="JAP23" s="24">
        <v>0</v>
      </c>
      <c r="JAQ23" s="24">
        <v>0</v>
      </c>
      <c r="JAR23" s="24">
        <v>0</v>
      </c>
      <c r="JAS23" s="24">
        <v>0</v>
      </c>
      <c r="JAT23" s="24">
        <v>0</v>
      </c>
      <c r="JAU23" s="24">
        <v>0</v>
      </c>
      <c r="JAV23" s="24">
        <v>0</v>
      </c>
      <c r="JAW23" s="24">
        <v>0</v>
      </c>
      <c r="JAX23" s="24">
        <v>0</v>
      </c>
      <c r="JAY23" s="24">
        <v>0</v>
      </c>
      <c r="JAZ23" s="24">
        <v>0</v>
      </c>
      <c r="JBA23" s="24">
        <v>0</v>
      </c>
      <c r="JBB23" s="24">
        <v>0</v>
      </c>
      <c r="JBC23" s="24">
        <v>0</v>
      </c>
      <c r="JBD23" s="24">
        <v>0</v>
      </c>
      <c r="JBE23" s="24">
        <v>0</v>
      </c>
      <c r="JBF23" s="24">
        <v>0</v>
      </c>
      <c r="JBG23" s="24">
        <v>0</v>
      </c>
      <c r="JBH23" s="24">
        <v>0</v>
      </c>
      <c r="JBI23" s="24">
        <v>0</v>
      </c>
      <c r="JBJ23" s="24">
        <v>0</v>
      </c>
      <c r="JBK23" s="24">
        <v>0</v>
      </c>
      <c r="JBL23" s="24">
        <v>0</v>
      </c>
      <c r="JBM23" s="24">
        <v>0</v>
      </c>
      <c r="JBN23" s="24">
        <v>0</v>
      </c>
      <c r="JBO23" s="24">
        <v>0</v>
      </c>
      <c r="JBP23" s="24">
        <v>0</v>
      </c>
      <c r="JBQ23" s="24">
        <v>0</v>
      </c>
      <c r="JBR23" s="24">
        <v>0</v>
      </c>
      <c r="JBS23" s="24">
        <v>0</v>
      </c>
      <c r="JBT23" s="24">
        <v>0</v>
      </c>
      <c r="JBU23" s="24">
        <v>0</v>
      </c>
      <c r="JBV23" s="24">
        <v>0</v>
      </c>
      <c r="JBW23" s="24">
        <v>0</v>
      </c>
      <c r="JBX23" s="24">
        <v>0</v>
      </c>
      <c r="JBY23" s="24">
        <v>0</v>
      </c>
      <c r="JBZ23" s="24">
        <v>0</v>
      </c>
      <c r="JCA23" s="24">
        <v>0</v>
      </c>
      <c r="JCB23" s="24">
        <v>0</v>
      </c>
      <c r="JCC23" s="24">
        <v>0</v>
      </c>
      <c r="JCD23" s="24">
        <v>0</v>
      </c>
      <c r="JCE23" s="24">
        <v>0</v>
      </c>
      <c r="JCF23" s="24">
        <v>0</v>
      </c>
      <c r="JCG23" s="24">
        <v>0</v>
      </c>
      <c r="JCH23" s="24">
        <v>0</v>
      </c>
      <c r="JCI23" s="24">
        <v>0</v>
      </c>
      <c r="JCJ23" s="24">
        <v>0</v>
      </c>
      <c r="JCK23" s="24">
        <v>0</v>
      </c>
      <c r="JCL23" s="24">
        <v>0</v>
      </c>
      <c r="JCM23" s="24">
        <v>0</v>
      </c>
      <c r="JCN23" s="24">
        <v>0</v>
      </c>
      <c r="JCO23" s="24">
        <v>0</v>
      </c>
      <c r="JCP23" s="24">
        <v>0</v>
      </c>
      <c r="JCQ23" s="24">
        <v>0</v>
      </c>
      <c r="JCR23" s="24">
        <v>0</v>
      </c>
      <c r="JCS23" s="24">
        <v>0</v>
      </c>
      <c r="JCT23" s="24">
        <v>0</v>
      </c>
      <c r="JCU23" s="24">
        <v>0</v>
      </c>
      <c r="JCV23" s="24">
        <v>0</v>
      </c>
      <c r="JCW23" s="24">
        <v>0</v>
      </c>
      <c r="JCX23" s="24">
        <v>0</v>
      </c>
      <c r="JCY23" s="24">
        <v>0</v>
      </c>
      <c r="JCZ23" s="24">
        <v>0</v>
      </c>
      <c r="JDA23" s="24">
        <v>0</v>
      </c>
      <c r="JDB23" s="24">
        <v>0</v>
      </c>
      <c r="JDC23" s="24">
        <v>0</v>
      </c>
      <c r="JDD23" s="24">
        <v>0</v>
      </c>
      <c r="JDE23" s="24">
        <v>0</v>
      </c>
      <c r="JDF23" s="24">
        <v>0</v>
      </c>
      <c r="JDG23" s="24">
        <v>0</v>
      </c>
      <c r="JDH23" s="24">
        <v>0</v>
      </c>
      <c r="JDI23" s="24">
        <v>0</v>
      </c>
      <c r="JDJ23" s="24">
        <v>0</v>
      </c>
      <c r="JDK23" s="24">
        <v>0</v>
      </c>
      <c r="JDL23" s="24">
        <v>0</v>
      </c>
      <c r="JDM23" s="24">
        <v>0</v>
      </c>
      <c r="JDN23" s="24">
        <v>0</v>
      </c>
      <c r="JDO23" s="24">
        <v>0</v>
      </c>
      <c r="JDP23" s="24">
        <v>0</v>
      </c>
      <c r="JDQ23" s="24">
        <v>0</v>
      </c>
      <c r="JDR23" s="24">
        <v>0</v>
      </c>
      <c r="JDS23" s="24">
        <v>0</v>
      </c>
      <c r="JDT23" s="24">
        <v>0</v>
      </c>
      <c r="JDU23" s="24">
        <v>0</v>
      </c>
      <c r="JDV23" s="24">
        <v>0</v>
      </c>
      <c r="JDW23" s="24">
        <v>0</v>
      </c>
      <c r="JDX23" s="24">
        <v>0</v>
      </c>
      <c r="JDY23" s="24">
        <v>0</v>
      </c>
      <c r="JDZ23" s="24">
        <v>0</v>
      </c>
      <c r="JEA23" s="24">
        <v>0</v>
      </c>
      <c r="JEB23" s="24">
        <v>0</v>
      </c>
      <c r="JEC23" s="24">
        <v>0</v>
      </c>
      <c r="JED23" s="24">
        <v>0</v>
      </c>
      <c r="JEE23" s="24">
        <v>0</v>
      </c>
      <c r="JEF23" s="24">
        <v>0</v>
      </c>
      <c r="JEG23" s="24">
        <v>0</v>
      </c>
      <c r="JEH23" s="24">
        <v>0</v>
      </c>
      <c r="JEI23" s="24">
        <v>0</v>
      </c>
      <c r="JEJ23" s="24">
        <v>0</v>
      </c>
      <c r="JEK23" s="24">
        <v>0</v>
      </c>
      <c r="JEL23" s="24">
        <v>0</v>
      </c>
      <c r="JEM23" s="24">
        <v>0</v>
      </c>
      <c r="JEN23" s="24">
        <v>0</v>
      </c>
      <c r="JEO23" s="24">
        <v>0</v>
      </c>
      <c r="JEP23" s="24">
        <v>0</v>
      </c>
      <c r="JEQ23" s="24">
        <v>0</v>
      </c>
      <c r="JER23" s="24">
        <v>0</v>
      </c>
      <c r="JES23" s="24">
        <v>0</v>
      </c>
      <c r="JET23" s="24">
        <v>0</v>
      </c>
      <c r="JEU23" s="24">
        <v>0</v>
      </c>
      <c r="JEV23" s="24">
        <v>0</v>
      </c>
      <c r="JEW23" s="24">
        <v>0</v>
      </c>
      <c r="JEX23" s="24">
        <v>0</v>
      </c>
      <c r="JEY23" s="24">
        <v>0</v>
      </c>
      <c r="JEZ23" s="24">
        <v>0</v>
      </c>
      <c r="JFA23" s="24">
        <v>0</v>
      </c>
      <c r="JFB23" s="24">
        <v>0</v>
      </c>
      <c r="JFC23" s="24">
        <v>0</v>
      </c>
      <c r="JFD23" s="24">
        <v>0</v>
      </c>
      <c r="JFE23" s="24">
        <v>0</v>
      </c>
      <c r="JFF23" s="24">
        <v>0</v>
      </c>
      <c r="JFG23" s="24">
        <v>0</v>
      </c>
      <c r="JFH23" s="24">
        <v>0</v>
      </c>
      <c r="JFI23" s="24">
        <v>0</v>
      </c>
      <c r="JFJ23" s="24">
        <v>0</v>
      </c>
      <c r="JFK23" s="24">
        <v>0</v>
      </c>
      <c r="JFL23" s="24">
        <v>0</v>
      </c>
      <c r="JFM23" s="24">
        <v>0</v>
      </c>
      <c r="JFN23" s="24">
        <v>0</v>
      </c>
      <c r="JFO23" s="24">
        <v>0</v>
      </c>
      <c r="JFP23" s="24">
        <v>0</v>
      </c>
      <c r="JFQ23" s="24">
        <v>0</v>
      </c>
      <c r="JFR23" s="24">
        <v>0</v>
      </c>
      <c r="JFS23" s="24">
        <v>0</v>
      </c>
      <c r="JFT23" s="24">
        <v>0</v>
      </c>
      <c r="JFU23" s="24">
        <v>0</v>
      </c>
      <c r="JFV23" s="24">
        <v>0</v>
      </c>
      <c r="JFW23" s="24">
        <v>0</v>
      </c>
      <c r="JFX23" s="24">
        <v>0</v>
      </c>
      <c r="JFY23" s="24">
        <v>0</v>
      </c>
      <c r="JFZ23" s="24">
        <v>0</v>
      </c>
      <c r="JGA23" s="24">
        <v>0</v>
      </c>
      <c r="JGB23" s="24">
        <v>0</v>
      </c>
      <c r="JGC23" s="24">
        <v>0</v>
      </c>
      <c r="JGD23" s="24">
        <v>0</v>
      </c>
      <c r="JGE23" s="24">
        <v>0</v>
      </c>
      <c r="JGF23" s="24">
        <v>0</v>
      </c>
      <c r="JGG23" s="24">
        <v>0</v>
      </c>
      <c r="JGH23" s="24">
        <v>0</v>
      </c>
      <c r="JGI23" s="24">
        <v>0</v>
      </c>
      <c r="JGJ23" s="24">
        <v>0</v>
      </c>
      <c r="JGK23" s="24">
        <v>0</v>
      </c>
      <c r="JGL23" s="24">
        <v>0</v>
      </c>
      <c r="JGM23" s="24">
        <v>0</v>
      </c>
      <c r="JGN23" s="24">
        <v>0</v>
      </c>
      <c r="JGO23" s="24">
        <v>0</v>
      </c>
      <c r="JGP23" s="24">
        <v>0</v>
      </c>
      <c r="JGQ23" s="24">
        <v>0</v>
      </c>
      <c r="JGR23" s="24">
        <v>0</v>
      </c>
      <c r="JGS23" s="24">
        <v>0</v>
      </c>
      <c r="JGT23" s="24">
        <v>0</v>
      </c>
      <c r="JGU23" s="24">
        <v>0</v>
      </c>
      <c r="JGV23" s="24">
        <v>0</v>
      </c>
      <c r="JGW23" s="24">
        <v>0</v>
      </c>
      <c r="JGX23" s="24">
        <v>0</v>
      </c>
      <c r="JGY23" s="24">
        <v>0</v>
      </c>
      <c r="JGZ23" s="24">
        <v>0</v>
      </c>
      <c r="JHA23" s="24">
        <v>0</v>
      </c>
      <c r="JHB23" s="24">
        <v>0</v>
      </c>
      <c r="JHC23" s="24">
        <v>0</v>
      </c>
      <c r="JHD23" s="24">
        <v>0</v>
      </c>
      <c r="JHE23" s="24">
        <v>0</v>
      </c>
      <c r="JHF23" s="24">
        <v>0</v>
      </c>
      <c r="JHG23" s="24">
        <v>0</v>
      </c>
      <c r="JHH23" s="24">
        <v>0</v>
      </c>
      <c r="JHI23" s="24">
        <v>0</v>
      </c>
      <c r="JHJ23" s="24">
        <v>0</v>
      </c>
      <c r="JHK23" s="24">
        <v>0</v>
      </c>
      <c r="JHL23" s="24">
        <v>0</v>
      </c>
      <c r="JHM23" s="24">
        <v>0</v>
      </c>
      <c r="JHN23" s="24">
        <v>0</v>
      </c>
      <c r="JHO23" s="24">
        <v>0</v>
      </c>
      <c r="JHP23" s="24">
        <v>0</v>
      </c>
      <c r="JHQ23" s="24">
        <v>0</v>
      </c>
      <c r="JHR23" s="24">
        <v>0</v>
      </c>
      <c r="JHS23" s="24">
        <v>0</v>
      </c>
      <c r="JHT23" s="24">
        <v>0</v>
      </c>
      <c r="JHU23" s="24">
        <v>0</v>
      </c>
      <c r="JHV23" s="24">
        <v>0</v>
      </c>
      <c r="JHW23" s="24">
        <v>0</v>
      </c>
      <c r="JHX23" s="24">
        <v>0</v>
      </c>
      <c r="JHY23" s="24">
        <v>0</v>
      </c>
      <c r="JHZ23" s="24">
        <v>0</v>
      </c>
      <c r="JIA23" s="24">
        <v>0</v>
      </c>
      <c r="JIB23" s="24">
        <v>0</v>
      </c>
      <c r="JIC23" s="24">
        <v>0</v>
      </c>
      <c r="JID23" s="24">
        <v>0</v>
      </c>
      <c r="JIE23" s="24">
        <v>0</v>
      </c>
      <c r="JIF23" s="24">
        <v>0</v>
      </c>
      <c r="JIG23" s="24">
        <v>0</v>
      </c>
      <c r="JIH23" s="24">
        <v>0</v>
      </c>
      <c r="JII23" s="24">
        <v>0</v>
      </c>
      <c r="JIJ23" s="24">
        <v>0</v>
      </c>
      <c r="JIK23" s="24">
        <v>0</v>
      </c>
      <c r="JIL23" s="24">
        <v>0</v>
      </c>
      <c r="JIM23" s="24">
        <v>0</v>
      </c>
      <c r="JIN23" s="24">
        <v>0</v>
      </c>
      <c r="JIO23" s="24">
        <v>0</v>
      </c>
      <c r="JIP23" s="24">
        <v>0</v>
      </c>
      <c r="JIQ23" s="24">
        <v>0</v>
      </c>
      <c r="JIR23" s="24">
        <v>0</v>
      </c>
      <c r="JIS23" s="24">
        <v>0</v>
      </c>
      <c r="JIT23" s="24">
        <v>0</v>
      </c>
      <c r="JIU23" s="24">
        <v>0</v>
      </c>
      <c r="JIV23" s="24">
        <v>0</v>
      </c>
      <c r="JIW23" s="24">
        <v>0</v>
      </c>
      <c r="JIX23" s="24">
        <v>0</v>
      </c>
      <c r="JIY23" s="24">
        <v>0</v>
      </c>
      <c r="JIZ23" s="24">
        <v>0</v>
      </c>
      <c r="JJA23" s="24">
        <v>0</v>
      </c>
      <c r="JJB23" s="24">
        <v>0</v>
      </c>
      <c r="JJC23" s="24">
        <v>0</v>
      </c>
      <c r="JJD23" s="24">
        <v>0</v>
      </c>
      <c r="JJE23" s="24">
        <v>0</v>
      </c>
      <c r="JJF23" s="24">
        <v>0</v>
      </c>
      <c r="JJG23" s="24">
        <v>0</v>
      </c>
      <c r="JJH23" s="24">
        <v>0</v>
      </c>
      <c r="JJI23" s="24">
        <v>0</v>
      </c>
      <c r="JJJ23" s="24">
        <v>0</v>
      </c>
      <c r="JJK23" s="24">
        <v>0</v>
      </c>
      <c r="JJL23" s="24">
        <v>0</v>
      </c>
      <c r="JJM23" s="24">
        <v>0</v>
      </c>
      <c r="JJN23" s="24">
        <v>0</v>
      </c>
      <c r="JJO23" s="24">
        <v>0</v>
      </c>
      <c r="JJP23" s="24">
        <v>0</v>
      </c>
      <c r="JJQ23" s="24">
        <v>0</v>
      </c>
      <c r="JJR23" s="24">
        <v>0</v>
      </c>
      <c r="JJS23" s="24">
        <v>0</v>
      </c>
      <c r="JJT23" s="24">
        <v>0</v>
      </c>
      <c r="JJU23" s="24">
        <v>0</v>
      </c>
      <c r="JJV23" s="24">
        <v>0</v>
      </c>
      <c r="JJW23" s="24">
        <v>0</v>
      </c>
      <c r="JJX23" s="24">
        <v>0</v>
      </c>
      <c r="JJY23" s="24">
        <v>0</v>
      </c>
      <c r="JJZ23" s="24">
        <v>0</v>
      </c>
      <c r="JKA23" s="24">
        <v>0</v>
      </c>
      <c r="JKB23" s="24">
        <v>0</v>
      </c>
      <c r="JKC23" s="24">
        <v>0</v>
      </c>
      <c r="JKD23" s="24">
        <v>0</v>
      </c>
      <c r="JKE23" s="24">
        <v>0</v>
      </c>
      <c r="JKF23" s="24">
        <v>0</v>
      </c>
      <c r="JKG23" s="24">
        <v>0</v>
      </c>
      <c r="JKH23" s="24">
        <v>0</v>
      </c>
      <c r="JKI23" s="24">
        <v>0</v>
      </c>
      <c r="JKJ23" s="24">
        <v>0</v>
      </c>
      <c r="JKK23" s="24">
        <v>0</v>
      </c>
      <c r="JKL23" s="24">
        <v>0</v>
      </c>
      <c r="JKM23" s="24">
        <v>0</v>
      </c>
      <c r="JKN23" s="24">
        <v>0</v>
      </c>
      <c r="JKO23" s="24">
        <v>0</v>
      </c>
      <c r="JKP23" s="24">
        <v>0</v>
      </c>
      <c r="JKQ23" s="24">
        <v>0</v>
      </c>
      <c r="JKR23" s="24">
        <v>0</v>
      </c>
      <c r="JKS23" s="24">
        <v>0</v>
      </c>
      <c r="JKT23" s="24">
        <v>0</v>
      </c>
      <c r="JKU23" s="24">
        <v>0</v>
      </c>
      <c r="JKV23" s="24">
        <v>0</v>
      </c>
      <c r="JKW23" s="24">
        <v>0</v>
      </c>
      <c r="JKX23" s="24">
        <v>0</v>
      </c>
      <c r="JKY23" s="24">
        <v>0</v>
      </c>
      <c r="JKZ23" s="24">
        <v>0</v>
      </c>
      <c r="JLA23" s="24">
        <v>0</v>
      </c>
      <c r="JLB23" s="24">
        <v>0</v>
      </c>
      <c r="JLC23" s="24">
        <v>0</v>
      </c>
      <c r="JLD23" s="24">
        <v>0</v>
      </c>
      <c r="JLE23" s="24">
        <v>0</v>
      </c>
      <c r="JLF23" s="24">
        <v>0</v>
      </c>
      <c r="JLG23" s="24">
        <v>0</v>
      </c>
      <c r="JLH23" s="24">
        <v>0</v>
      </c>
      <c r="JLI23" s="24">
        <v>0</v>
      </c>
      <c r="JLJ23" s="24">
        <v>0</v>
      </c>
      <c r="JLK23" s="24">
        <v>0</v>
      </c>
      <c r="JLL23" s="24">
        <v>0</v>
      </c>
      <c r="JLM23" s="24">
        <v>0</v>
      </c>
      <c r="JLN23" s="24">
        <v>0</v>
      </c>
      <c r="JLO23" s="24">
        <v>0</v>
      </c>
      <c r="JLP23" s="24">
        <v>0</v>
      </c>
      <c r="JLQ23" s="24">
        <v>0</v>
      </c>
      <c r="JLR23" s="24">
        <v>0</v>
      </c>
      <c r="JLS23" s="24">
        <v>0</v>
      </c>
      <c r="JLT23" s="24">
        <v>0</v>
      </c>
      <c r="JLU23" s="24">
        <v>0</v>
      </c>
      <c r="JLV23" s="24">
        <v>0</v>
      </c>
      <c r="JLW23" s="24">
        <v>0</v>
      </c>
      <c r="JLX23" s="24">
        <v>0</v>
      </c>
      <c r="JLY23" s="24">
        <v>0</v>
      </c>
      <c r="JLZ23" s="24">
        <v>0</v>
      </c>
      <c r="JMA23" s="24">
        <v>0</v>
      </c>
      <c r="JMB23" s="24">
        <v>0</v>
      </c>
      <c r="JMC23" s="24">
        <v>0</v>
      </c>
      <c r="JMD23" s="24">
        <v>0</v>
      </c>
      <c r="JME23" s="24">
        <v>0</v>
      </c>
      <c r="JMF23" s="24">
        <v>0</v>
      </c>
      <c r="JMG23" s="24">
        <v>0</v>
      </c>
      <c r="JMH23" s="24">
        <v>0</v>
      </c>
      <c r="JMI23" s="24">
        <v>0</v>
      </c>
      <c r="JMJ23" s="24">
        <v>0</v>
      </c>
      <c r="JMK23" s="24">
        <v>0</v>
      </c>
      <c r="JML23" s="24">
        <v>0</v>
      </c>
      <c r="JMM23" s="24">
        <v>0</v>
      </c>
      <c r="JMN23" s="24">
        <v>0</v>
      </c>
      <c r="JMO23" s="24">
        <v>0</v>
      </c>
      <c r="JMP23" s="24">
        <v>0</v>
      </c>
      <c r="JMQ23" s="24">
        <v>0</v>
      </c>
      <c r="JMR23" s="24">
        <v>0</v>
      </c>
      <c r="JMS23" s="24">
        <v>0</v>
      </c>
      <c r="JMT23" s="24">
        <v>0</v>
      </c>
      <c r="JMU23" s="24">
        <v>0</v>
      </c>
      <c r="JMV23" s="24">
        <v>0</v>
      </c>
      <c r="JMW23" s="24">
        <v>0</v>
      </c>
      <c r="JMX23" s="24">
        <v>0</v>
      </c>
      <c r="JMY23" s="24">
        <v>0</v>
      </c>
      <c r="JMZ23" s="24">
        <v>0</v>
      </c>
      <c r="JNA23" s="24">
        <v>0</v>
      </c>
      <c r="JNB23" s="24">
        <v>0</v>
      </c>
      <c r="JNC23" s="24">
        <v>0</v>
      </c>
      <c r="JND23" s="24">
        <v>0</v>
      </c>
      <c r="JNE23" s="24">
        <v>0</v>
      </c>
      <c r="JNF23" s="24">
        <v>0</v>
      </c>
      <c r="JNG23" s="24">
        <v>0</v>
      </c>
      <c r="JNH23" s="24">
        <v>0</v>
      </c>
      <c r="JNI23" s="24">
        <v>0</v>
      </c>
      <c r="JNJ23" s="24">
        <v>0</v>
      </c>
      <c r="JNK23" s="24">
        <v>0</v>
      </c>
      <c r="JNL23" s="24">
        <v>0</v>
      </c>
      <c r="JNM23" s="24">
        <v>0</v>
      </c>
      <c r="JNN23" s="24">
        <v>0</v>
      </c>
      <c r="JNO23" s="24">
        <v>0</v>
      </c>
      <c r="JNP23" s="24">
        <v>0</v>
      </c>
      <c r="JNQ23" s="24">
        <v>0</v>
      </c>
      <c r="JNR23" s="24">
        <v>0</v>
      </c>
      <c r="JNS23" s="24">
        <v>0</v>
      </c>
      <c r="JNT23" s="24">
        <v>0</v>
      </c>
      <c r="JNU23" s="24">
        <v>0</v>
      </c>
      <c r="JNV23" s="24">
        <v>0</v>
      </c>
      <c r="JNW23" s="24">
        <v>0</v>
      </c>
      <c r="JNX23" s="24">
        <v>0</v>
      </c>
      <c r="JNY23" s="24">
        <v>0</v>
      </c>
      <c r="JNZ23" s="24">
        <v>0</v>
      </c>
      <c r="JOA23" s="24">
        <v>0</v>
      </c>
      <c r="JOB23" s="24">
        <v>0</v>
      </c>
      <c r="JOC23" s="24">
        <v>0</v>
      </c>
      <c r="JOD23" s="24">
        <v>0</v>
      </c>
      <c r="JOE23" s="24">
        <v>0</v>
      </c>
      <c r="JOF23" s="24">
        <v>0</v>
      </c>
      <c r="JOG23" s="24">
        <v>0</v>
      </c>
      <c r="JOH23" s="24">
        <v>0</v>
      </c>
      <c r="JOI23" s="24">
        <v>0</v>
      </c>
      <c r="JOJ23" s="24">
        <v>0</v>
      </c>
      <c r="JOK23" s="24">
        <v>0</v>
      </c>
      <c r="JOL23" s="24">
        <v>0</v>
      </c>
      <c r="JOM23" s="24">
        <v>0</v>
      </c>
      <c r="JON23" s="24">
        <v>0</v>
      </c>
      <c r="JOO23" s="24">
        <v>0</v>
      </c>
      <c r="JOP23" s="24">
        <v>0</v>
      </c>
      <c r="JOQ23" s="24">
        <v>0</v>
      </c>
      <c r="JOR23" s="24">
        <v>0</v>
      </c>
      <c r="JOS23" s="24">
        <v>0</v>
      </c>
      <c r="JOT23" s="24">
        <v>0</v>
      </c>
      <c r="JOU23" s="24">
        <v>0</v>
      </c>
      <c r="JOV23" s="24">
        <v>0</v>
      </c>
      <c r="JOW23" s="24">
        <v>0</v>
      </c>
      <c r="JOX23" s="24">
        <v>0</v>
      </c>
      <c r="JOY23" s="24">
        <v>0</v>
      </c>
      <c r="JOZ23" s="24">
        <v>0</v>
      </c>
      <c r="JPA23" s="24">
        <v>0</v>
      </c>
      <c r="JPB23" s="24">
        <v>0</v>
      </c>
      <c r="JPC23" s="24">
        <v>0</v>
      </c>
      <c r="JPD23" s="24">
        <v>0</v>
      </c>
      <c r="JPE23" s="24">
        <v>0</v>
      </c>
      <c r="JPF23" s="24">
        <v>0</v>
      </c>
      <c r="JPG23" s="24">
        <v>0</v>
      </c>
      <c r="JPH23" s="24">
        <v>0</v>
      </c>
      <c r="JPI23" s="24">
        <v>0</v>
      </c>
      <c r="JPJ23" s="24">
        <v>0</v>
      </c>
      <c r="JPK23" s="24">
        <v>0</v>
      </c>
      <c r="JPL23" s="24">
        <v>0</v>
      </c>
      <c r="JPM23" s="24">
        <v>0</v>
      </c>
      <c r="JPN23" s="24">
        <v>0</v>
      </c>
      <c r="JPO23" s="24">
        <v>0</v>
      </c>
      <c r="JPP23" s="24">
        <v>0</v>
      </c>
      <c r="JPQ23" s="24">
        <v>0</v>
      </c>
      <c r="JPR23" s="24">
        <v>0</v>
      </c>
      <c r="JPS23" s="24">
        <v>0</v>
      </c>
      <c r="JPT23" s="24">
        <v>0</v>
      </c>
      <c r="JPU23" s="24">
        <v>0</v>
      </c>
      <c r="JPV23" s="24">
        <v>0</v>
      </c>
      <c r="JPW23" s="24">
        <v>0</v>
      </c>
      <c r="JPX23" s="24">
        <v>0</v>
      </c>
      <c r="JPY23" s="24">
        <v>0</v>
      </c>
      <c r="JPZ23" s="24">
        <v>0</v>
      </c>
      <c r="JQA23" s="24">
        <v>0</v>
      </c>
      <c r="JQB23" s="24">
        <v>0</v>
      </c>
      <c r="JQC23" s="24">
        <v>0</v>
      </c>
      <c r="JQD23" s="24">
        <v>0</v>
      </c>
      <c r="JQE23" s="24">
        <v>0</v>
      </c>
      <c r="JQF23" s="24">
        <v>0</v>
      </c>
      <c r="JQG23" s="24">
        <v>0</v>
      </c>
      <c r="JQH23" s="24">
        <v>0</v>
      </c>
      <c r="JQI23" s="24">
        <v>0</v>
      </c>
      <c r="JQJ23" s="24">
        <v>0</v>
      </c>
      <c r="JQK23" s="24">
        <v>0</v>
      </c>
      <c r="JQL23" s="24">
        <v>0</v>
      </c>
      <c r="JQM23" s="24">
        <v>0</v>
      </c>
      <c r="JQN23" s="24">
        <v>0</v>
      </c>
      <c r="JQO23" s="24">
        <v>0</v>
      </c>
      <c r="JQP23" s="24">
        <v>0</v>
      </c>
      <c r="JQQ23" s="24">
        <v>0</v>
      </c>
      <c r="JQR23" s="24">
        <v>0</v>
      </c>
      <c r="JQS23" s="24">
        <v>0</v>
      </c>
      <c r="JQT23" s="24">
        <v>0</v>
      </c>
      <c r="JQU23" s="24">
        <v>0</v>
      </c>
      <c r="JQV23" s="24">
        <v>0</v>
      </c>
      <c r="JQW23" s="24">
        <v>0</v>
      </c>
      <c r="JQX23" s="24">
        <v>0</v>
      </c>
      <c r="JQY23" s="24">
        <v>0</v>
      </c>
      <c r="JQZ23" s="24">
        <v>0</v>
      </c>
      <c r="JRA23" s="24">
        <v>0</v>
      </c>
      <c r="JRB23" s="24">
        <v>0</v>
      </c>
      <c r="JRC23" s="24">
        <v>0</v>
      </c>
      <c r="JRD23" s="24">
        <v>0</v>
      </c>
      <c r="JRE23" s="24">
        <v>0</v>
      </c>
      <c r="JRF23" s="24">
        <v>0</v>
      </c>
      <c r="JRG23" s="24">
        <v>0</v>
      </c>
      <c r="JRH23" s="24">
        <v>0</v>
      </c>
      <c r="JRI23" s="24">
        <v>0</v>
      </c>
      <c r="JRJ23" s="24">
        <v>0</v>
      </c>
      <c r="JRK23" s="24">
        <v>0</v>
      </c>
      <c r="JRL23" s="24">
        <v>0</v>
      </c>
      <c r="JRM23" s="24">
        <v>0</v>
      </c>
      <c r="JRN23" s="24">
        <v>0</v>
      </c>
      <c r="JRO23" s="24">
        <v>0</v>
      </c>
      <c r="JRP23" s="24">
        <v>0</v>
      </c>
      <c r="JRQ23" s="24">
        <v>0</v>
      </c>
      <c r="JRR23" s="24">
        <v>0</v>
      </c>
      <c r="JRS23" s="24">
        <v>0</v>
      </c>
      <c r="JRT23" s="24">
        <v>0</v>
      </c>
      <c r="JRU23" s="24">
        <v>0</v>
      </c>
      <c r="JRV23" s="24">
        <v>0</v>
      </c>
      <c r="JRW23" s="24">
        <v>0</v>
      </c>
      <c r="JRX23" s="24">
        <v>0</v>
      </c>
      <c r="JRY23" s="24">
        <v>0</v>
      </c>
      <c r="JRZ23" s="24">
        <v>0</v>
      </c>
      <c r="JSA23" s="24">
        <v>0</v>
      </c>
      <c r="JSB23" s="24">
        <v>0</v>
      </c>
      <c r="JSC23" s="24">
        <v>0</v>
      </c>
      <c r="JSD23" s="24">
        <v>0</v>
      </c>
      <c r="JSE23" s="24">
        <v>0</v>
      </c>
      <c r="JSF23" s="24">
        <v>0</v>
      </c>
      <c r="JSG23" s="24">
        <v>0</v>
      </c>
      <c r="JSH23" s="24">
        <v>0</v>
      </c>
      <c r="JSI23" s="24">
        <v>0</v>
      </c>
      <c r="JSJ23" s="24">
        <v>0</v>
      </c>
      <c r="JSK23" s="24">
        <v>0</v>
      </c>
      <c r="JSL23" s="24">
        <v>0</v>
      </c>
      <c r="JSM23" s="24">
        <v>0</v>
      </c>
      <c r="JSN23" s="24">
        <v>0</v>
      </c>
      <c r="JSO23" s="24">
        <v>0</v>
      </c>
      <c r="JSP23" s="24">
        <v>0</v>
      </c>
      <c r="JSQ23" s="24">
        <v>0</v>
      </c>
      <c r="JSR23" s="24">
        <v>0</v>
      </c>
      <c r="JSS23" s="24">
        <v>0</v>
      </c>
      <c r="JST23" s="24">
        <v>0</v>
      </c>
      <c r="JSU23" s="24">
        <v>0</v>
      </c>
      <c r="JSV23" s="24">
        <v>0</v>
      </c>
      <c r="JSW23" s="24">
        <v>0</v>
      </c>
      <c r="JSX23" s="24">
        <v>0</v>
      </c>
      <c r="JSY23" s="24">
        <v>0</v>
      </c>
      <c r="JSZ23" s="24">
        <v>0</v>
      </c>
      <c r="JTA23" s="24">
        <v>0</v>
      </c>
      <c r="JTB23" s="24">
        <v>0</v>
      </c>
      <c r="JTC23" s="24">
        <v>0</v>
      </c>
      <c r="JTD23" s="24">
        <v>0</v>
      </c>
      <c r="JTE23" s="24">
        <v>0</v>
      </c>
      <c r="JTF23" s="24">
        <v>0</v>
      </c>
      <c r="JTG23" s="24">
        <v>0</v>
      </c>
      <c r="JTH23" s="24">
        <v>0</v>
      </c>
      <c r="JTI23" s="24">
        <v>0</v>
      </c>
      <c r="JTJ23" s="24">
        <v>0</v>
      </c>
      <c r="JTK23" s="24">
        <v>0</v>
      </c>
      <c r="JTL23" s="24">
        <v>0</v>
      </c>
      <c r="JTM23" s="24">
        <v>0</v>
      </c>
      <c r="JTN23" s="24">
        <v>0</v>
      </c>
      <c r="JTO23" s="24">
        <v>0</v>
      </c>
      <c r="JTP23" s="24">
        <v>0</v>
      </c>
      <c r="JTQ23" s="24">
        <v>0</v>
      </c>
      <c r="JTR23" s="24">
        <v>0</v>
      </c>
      <c r="JTS23" s="24">
        <v>0</v>
      </c>
      <c r="JTT23" s="24">
        <v>0</v>
      </c>
      <c r="JTU23" s="24">
        <v>0</v>
      </c>
      <c r="JTV23" s="24">
        <v>0</v>
      </c>
      <c r="JTW23" s="24">
        <v>0</v>
      </c>
      <c r="JTX23" s="24">
        <v>0</v>
      </c>
      <c r="JTY23" s="24">
        <v>0</v>
      </c>
      <c r="JTZ23" s="24">
        <v>0</v>
      </c>
      <c r="JUA23" s="24">
        <v>0</v>
      </c>
      <c r="JUB23" s="24">
        <v>0</v>
      </c>
      <c r="JUC23" s="24">
        <v>0</v>
      </c>
      <c r="JUD23" s="24">
        <v>0</v>
      </c>
      <c r="JUE23" s="24">
        <v>0</v>
      </c>
      <c r="JUF23" s="24">
        <v>0</v>
      </c>
      <c r="JUG23" s="24">
        <v>0</v>
      </c>
      <c r="JUH23" s="24">
        <v>0</v>
      </c>
      <c r="JUI23" s="24">
        <v>0</v>
      </c>
      <c r="JUJ23" s="24">
        <v>0</v>
      </c>
      <c r="JUK23" s="24">
        <v>0</v>
      </c>
      <c r="JUL23" s="24">
        <v>0</v>
      </c>
      <c r="JUM23" s="24">
        <v>0</v>
      </c>
      <c r="JUN23" s="24">
        <v>0</v>
      </c>
      <c r="JUO23" s="24">
        <v>0</v>
      </c>
      <c r="JUP23" s="24">
        <v>0</v>
      </c>
      <c r="JUQ23" s="24">
        <v>0</v>
      </c>
      <c r="JUR23" s="24">
        <v>0</v>
      </c>
      <c r="JUS23" s="24">
        <v>0</v>
      </c>
      <c r="JUT23" s="24">
        <v>0</v>
      </c>
      <c r="JUU23" s="24">
        <v>0</v>
      </c>
      <c r="JUV23" s="24">
        <v>0</v>
      </c>
      <c r="JUW23" s="24">
        <v>0</v>
      </c>
      <c r="JUX23" s="24">
        <v>0</v>
      </c>
      <c r="JUY23" s="24">
        <v>0</v>
      </c>
      <c r="JUZ23" s="24">
        <v>0</v>
      </c>
      <c r="JVA23" s="24">
        <v>0</v>
      </c>
      <c r="JVB23" s="24">
        <v>0</v>
      </c>
      <c r="JVC23" s="24">
        <v>0</v>
      </c>
      <c r="JVD23" s="24">
        <v>0</v>
      </c>
      <c r="JVE23" s="24">
        <v>0</v>
      </c>
      <c r="JVF23" s="24">
        <v>0</v>
      </c>
      <c r="JVG23" s="24">
        <v>0</v>
      </c>
      <c r="JVH23" s="24">
        <v>0</v>
      </c>
      <c r="JVI23" s="24">
        <v>0</v>
      </c>
      <c r="JVJ23" s="24">
        <v>0</v>
      </c>
      <c r="JVK23" s="24">
        <v>0</v>
      </c>
      <c r="JVL23" s="24">
        <v>0</v>
      </c>
      <c r="JVM23" s="24">
        <v>0</v>
      </c>
      <c r="JVN23" s="24">
        <v>0</v>
      </c>
      <c r="JVO23" s="24">
        <v>0</v>
      </c>
      <c r="JVP23" s="24">
        <v>0</v>
      </c>
      <c r="JVQ23" s="24">
        <v>0</v>
      </c>
      <c r="JVR23" s="24">
        <v>0</v>
      </c>
      <c r="JVS23" s="24">
        <v>0</v>
      </c>
      <c r="JVT23" s="24">
        <v>0</v>
      </c>
      <c r="JVU23" s="24">
        <v>0</v>
      </c>
      <c r="JVV23" s="24">
        <v>0</v>
      </c>
      <c r="JVW23" s="24">
        <v>0</v>
      </c>
      <c r="JVX23" s="24">
        <v>0</v>
      </c>
      <c r="JVY23" s="24">
        <v>0</v>
      </c>
      <c r="JVZ23" s="24">
        <v>0</v>
      </c>
      <c r="JWA23" s="24">
        <v>0</v>
      </c>
      <c r="JWB23" s="24">
        <v>0</v>
      </c>
      <c r="JWC23" s="24">
        <v>0</v>
      </c>
      <c r="JWD23" s="24">
        <v>0</v>
      </c>
      <c r="JWE23" s="24">
        <v>0</v>
      </c>
      <c r="JWF23" s="24">
        <v>0</v>
      </c>
      <c r="JWG23" s="24">
        <v>0</v>
      </c>
      <c r="JWH23" s="24">
        <v>0</v>
      </c>
      <c r="JWI23" s="24">
        <v>0</v>
      </c>
      <c r="JWJ23" s="24">
        <v>0</v>
      </c>
      <c r="JWK23" s="24">
        <v>0</v>
      </c>
      <c r="JWL23" s="24">
        <v>0</v>
      </c>
      <c r="JWM23" s="24">
        <v>0</v>
      </c>
      <c r="JWN23" s="24">
        <v>0</v>
      </c>
      <c r="JWO23" s="24">
        <v>0</v>
      </c>
      <c r="JWP23" s="24">
        <v>0</v>
      </c>
      <c r="JWQ23" s="24">
        <v>0</v>
      </c>
      <c r="JWR23" s="24">
        <v>0</v>
      </c>
      <c r="JWS23" s="24">
        <v>0</v>
      </c>
      <c r="JWT23" s="24">
        <v>0</v>
      </c>
      <c r="JWU23" s="24">
        <v>0</v>
      </c>
      <c r="JWV23" s="24">
        <v>0</v>
      </c>
      <c r="JWW23" s="24">
        <v>0</v>
      </c>
      <c r="JWX23" s="24">
        <v>0</v>
      </c>
      <c r="JWY23" s="24">
        <v>0</v>
      </c>
      <c r="JWZ23" s="24">
        <v>0</v>
      </c>
      <c r="JXA23" s="24">
        <v>0</v>
      </c>
      <c r="JXB23" s="24">
        <v>0</v>
      </c>
      <c r="JXC23" s="24">
        <v>0</v>
      </c>
      <c r="JXD23" s="24">
        <v>0</v>
      </c>
      <c r="JXE23" s="24">
        <v>0</v>
      </c>
      <c r="JXF23" s="24">
        <v>0</v>
      </c>
      <c r="JXG23" s="24">
        <v>0</v>
      </c>
      <c r="JXH23" s="24">
        <v>0</v>
      </c>
      <c r="JXI23" s="24">
        <v>0</v>
      </c>
      <c r="JXJ23" s="24">
        <v>0</v>
      </c>
      <c r="JXK23" s="24">
        <v>0</v>
      </c>
      <c r="JXL23" s="24">
        <v>0</v>
      </c>
      <c r="JXM23" s="24">
        <v>0</v>
      </c>
      <c r="JXN23" s="24">
        <v>0</v>
      </c>
      <c r="JXO23" s="24">
        <v>0</v>
      </c>
      <c r="JXP23" s="24">
        <v>0</v>
      </c>
      <c r="JXQ23" s="24">
        <v>0</v>
      </c>
      <c r="JXR23" s="24">
        <v>0</v>
      </c>
      <c r="JXS23" s="24">
        <v>0</v>
      </c>
      <c r="JXT23" s="24">
        <v>0</v>
      </c>
      <c r="JXU23" s="24">
        <v>0</v>
      </c>
      <c r="JXV23" s="24">
        <v>0</v>
      </c>
      <c r="JXW23" s="24">
        <v>0</v>
      </c>
      <c r="JXX23" s="24">
        <v>0</v>
      </c>
      <c r="JXY23" s="24">
        <v>0</v>
      </c>
      <c r="JXZ23" s="24">
        <v>0</v>
      </c>
      <c r="JYA23" s="24">
        <v>0</v>
      </c>
      <c r="JYB23" s="24">
        <v>0</v>
      </c>
      <c r="JYC23" s="24">
        <v>0</v>
      </c>
      <c r="JYD23" s="24">
        <v>0</v>
      </c>
      <c r="JYE23" s="24">
        <v>0</v>
      </c>
      <c r="JYF23" s="24">
        <v>0</v>
      </c>
      <c r="JYG23" s="24">
        <v>0</v>
      </c>
      <c r="JYH23" s="24">
        <v>0</v>
      </c>
      <c r="JYI23" s="24">
        <v>0</v>
      </c>
      <c r="JYJ23" s="24">
        <v>0</v>
      </c>
      <c r="JYK23" s="24">
        <v>0</v>
      </c>
      <c r="JYL23" s="24">
        <v>0</v>
      </c>
      <c r="JYM23" s="24">
        <v>0</v>
      </c>
      <c r="JYN23" s="24">
        <v>0</v>
      </c>
      <c r="JYO23" s="24">
        <v>0</v>
      </c>
      <c r="JYP23" s="24">
        <v>0</v>
      </c>
      <c r="JYQ23" s="24">
        <v>0</v>
      </c>
      <c r="JYR23" s="24">
        <v>0</v>
      </c>
      <c r="JYS23" s="24">
        <v>0</v>
      </c>
      <c r="JYT23" s="24">
        <v>0</v>
      </c>
      <c r="JYU23" s="24">
        <v>0</v>
      </c>
      <c r="JYV23" s="24">
        <v>0</v>
      </c>
      <c r="JYW23" s="24">
        <v>0</v>
      </c>
      <c r="JYX23" s="24">
        <v>0</v>
      </c>
      <c r="JYY23" s="24">
        <v>0</v>
      </c>
      <c r="JYZ23" s="24">
        <v>0</v>
      </c>
      <c r="JZA23" s="24">
        <v>0</v>
      </c>
      <c r="JZB23" s="24">
        <v>0</v>
      </c>
      <c r="JZC23" s="24">
        <v>0</v>
      </c>
      <c r="JZD23" s="24">
        <v>0</v>
      </c>
      <c r="JZE23" s="24">
        <v>0</v>
      </c>
      <c r="JZF23" s="24">
        <v>0</v>
      </c>
      <c r="JZG23" s="24">
        <v>0</v>
      </c>
      <c r="JZH23" s="24">
        <v>0</v>
      </c>
      <c r="JZI23" s="24">
        <v>0</v>
      </c>
      <c r="JZJ23" s="24">
        <v>0</v>
      </c>
      <c r="JZK23" s="24">
        <v>0</v>
      </c>
      <c r="JZL23" s="24">
        <v>0</v>
      </c>
      <c r="JZM23" s="24">
        <v>0</v>
      </c>
      <c r="JZN23" s="24">
        <v>0</v>
      </c>
      <c r="JZO23" s="24">
        <v>0</v>
      </c>
      <c r="JZP23" s="24">
        <v>0</v>
      </c>
      <c r="JZQ23" s="24">
        <v>0</v>
      </c>
      <c r="JZR23" s="24">
        <v>0</v>
      </c>
      <c r="JZS23" s="24">
        <v>0</v>
      </c>
      <c r="JZT23" s="24">
        <v>0</v>
      </c>
      <c r="JZU23" s="24">
        <v>0</v>
      </c>
      <c r="JZV23" s="24">
        <v>0</v>
      </c>
      <c r="JZW23" s="24">
        <v>0</v>
      </c>
      <c r="JZX23" s="24">
        <v>0</v>
      </c>
      <c r="JZY23" s="24">
        <v>0</v>
      </c>
      <c r="JZZ23" s="24">
        <v>0</v>
      </c>
      <c r="KAA23" s="24">
        <v>0</v>
      </c>
      <c r="KAB23" s="24">
        <v>0</v>
      </c>
      <c r="KAC23" s="24">
        <v>0</v>
      </c>
      <c r="KAD23" s="24">
        <v>0</v>
      </c>
      <c r="KAE23" s="24">
        <v>0</v>
      </c>
      <c r="KAF23" s="24">
        <v>0</v>
      </c>
      <c r="KAG23" s="24">
        <v>0</v>
      </c>
      <c r="KAH23" s="24">
        <v>0</v>
      </c>
      <c r="KAI23" s="24">
        <v>0</v>
      </c>
      <c r="KAJ23" s="24">
        <v>0</v>
      </c>
      <c r="KAK23" s="24">
        <v>0</v>
      </c>
      <c r="KAL23" s="24">
        <v>0</v>
      </c>
      <c r="KAM23" s="24">
        <v>0</v>
      </c>
      <c r="KAN23" s="24">
        <v>0</v>
      </c>
      <c r="KAO23" s="24">
        <v>0</v>
      </c>
      <c r="KAP23" s="24">
        <v>0</v>
      </c>
      <c r="KAQ23" s="24">
        <v>0</v>
      </c>
      <c r="KAR23" s="24">
        <v>0</v>
      </c>
      <c r="KAS23" s="24">
        <v>0</v>
      </c>
      <c r="KAT23" s="24">
        <v>0</v>
      </c>
      <c r="KAU23" s="24">
        <v>0</v>
      </c>
      <c r="KAV23" s="24">
        <v>0</v>
      </c>
      <c r="KAW23" s="24">
        <v>0</v>
      </c>
      <c r="KAX23" s="24">
        <v>0</v>
      </c>
      <c r="KAY23" s="24">
        <v>0</v>
      </c>
      <c r="KAZ23" s="24">
        <v>0</v>
      </c>
      <c r="KBA23" s="24">
        <v>0</v>
      </c>
      <c r="KBB23" s="24">
        <v>0</v>
      </c>
      <c r="KBC23" s="24">
        <v>0</v>
      </c>
      <c r="KBD23" s="24">
        <v>0</v>
      </c>
      <c r="KBE23" s="24">
        <v>0</v>
      </c>
      <c r="KBF23" s="24">
        <v>0</v>
      </c>
      <c r="KBG23" s="24">
        <v>0</v>
      </c>
      <c r="KBH23" s="24">
        <v>0</v>
      </c>
      <c r="KBI23" s="24">
        <v>0</v>
      </c>
      <c r="KBJ23" s="24">
        <v>0</v>
      </c>
      <c r="KBK23" s="24">
        <v>0</v>
      </c>
      <c r="KBL23" s="24">
        <v>0</v>
      </c>
      <c r="KBM23" s="24">
        <v>0</v>
      </c>
      <c r="KBN23" s="24">
        <v>0</v>
      </c>
      <c r="KBO23" s="24">
        <v>0</v>
      </c>
      <c r="KBP23" s="24">
        <v>0</v>
      </c>
      <c r="KBQ23" s="24">
        <v>0</v>
      </c>
      <c r="KBR23" s="24">
        <v>0</v>
      </c>
      <c r="KBS23" s="24">
        <v>0</v>
      </c>
      <c r="KBT23" s="24">
        <v>0</v>
      </c>
      <c r="KBU23" s="24">
        <v>0</v>
      </c>
      <c r="KBV23" s="24">
        <v>0</v>
      </c>
      <c r="KBW23" s="24">
        <v>0</v>
      </c>
      <c r="KBX23" s="24">
        <v>0</v>
      </c>
      <c r="KBY23" s="24">
        <v>0</v>
      </c>
      <c r="KBZ23" s="24">
        <v>0</v>
      </c>
      <c r="KCA23" s="24">
        <v>0</v>
      </c>
      <c r="KCB23" s="24">
        <v>0</v>
      </c>
      <c r="KCC23" s="24">
        <v>0</v>
      </c>
      <c r="KCD23" s="24">
        <v>0</v>
      </c>
      <c r="KCE23" s="24">
        <v>0</v>
      </c>
      <c r="KCF23" s="24">
        <v>0</v>
      </c>
      <c r="KCG23" s="24">
        <v>0</v>
      </c>
      <c r="KCH23" s="24">
        <v>0</v>
      </c>
      <c r="KCI23" s="24">
        <v>0</v>
      </c>
      <c r="KCJ23" s="24">
        <v>0</v>
      </c>
      <c r="KCK23" s="24">
        <v>0</v>
      </c>
      <c r="KCL23" s="24">
        <v>0</v>
      </c>
      <c r="KCM23" s="24">
        <v>0</v>
      </c>
      <c r="KCN23" s="24">
        <v>0</v>
      </c>
      <c r="KCO23" s="24">
        <v>0</v>
      </c>
      <c r="KCP23" s="24">
        <v>0</v>
      </c>
      <c r="KCQ23" s="24">
        <v>0</v>
      </c>
      <c r="KCR23" s="24">
        <v>0</v>
      </c>
      <c r="KCS23" s="24">
        <v>0</v>
      </c>
      <c r="KCT23" s="24">
        <v>0</v>
      </c>
      <c r="KCU23" s="24">
        <v>0</v>
      </c>
      <c r="KCV23" s="24">
        <v>0</v>
      </c>
      <c r="KCW23" s="24">
        <v>0</v>
      </c>
      <c r="KCX23" s="24">
        <v>0</v>
      </c>
      <c r="KCY23" s="24">
        <v>0</v>
      </c>
      <c r="KCZ23" s="24">
        <v>0</v>
      </c>
      <c r="KDA23" s="24">
        <v>0</v>
      </c>
      <c r="KDB23" s="24">
        <v>0</v>
      </c>
      <c r="KDC23" s="24">
        <v>0</v>
      </c>
      <c r="KDD23" s="24">
        <v>0</v>
      </c>
      <c r="KDE23" s="24">
        <v>0</v>
      </c>
      <c r="KDF23" s="24">
        <v>0</v>
      </c>
      <c r="KDG23" s="24">
        <v>0</v>
      </c>
      <c r="KDH23" s="24">
        <v>0</v>
      </c>
      <c r="KDI23" s="24">
        <v>0</v>
      </c>
      <c r="KDJ23" s="24">
        <v>0</v>
      </c>
      <c r="KDK23" s="24">
        <v>0</v>
      </c>
      <c r="KDL23" s="24">
        <v>0</v>
      </c>
      <c r="KDM23" s="24">
        <v>0</v>
      </c>
      <c r="KDN23" s="24">
        <v>0</v>
      </c>
      <c r="KDO23" s="24">
        <v>0</v>
      </c>
      <c r="KDP23" s="24">
        <v>0</v>
      </c>
      <c r="KDQ23" s="24">
        <v>0</v>
      </c>
      <c r="KDR23" s="24">
        <v>0</v>
      </c>
      <c r="KDS23" s="24">
        <v>0</v>
      </c>
      <c r="KDT23" s="24">
        <v>0</v>
      </c>
      <c r="KDU23" s="24">
        <v>0</v>
      </c>
      <c r="KDV23" s="24">
        <v>0</v>
      </c>
      <c r="KDW23" s="24">
        <v>0</v>
      </c>
      <c r="KDX23" s="24">
        <v>0</v>
      </c>
      <c r="KDY23" s="24">
        <v>0</v>
      </c>
      <c r="KDZ23" s="24">
        <v>0</v>
      </c>
      <c r="KEA23" s="24">
        <v>0</v>
      </c>
      <c r="KEB23" s="24">
        <v>0</v>
      </c>
      <c r="KEC23" s="24">
        <v>0</v>
      </c>
      <c r="KED23" s="24">
        <v>0</v>
      </c>
      <c r="KEE23" s="24">
        <v>0</v>
      </c>
      <c r="KEF23" s="24">
        <v>0</v>
      </c>
      <c r="KEG23" s="24">
        <v>0</v>
      </c>
      <c r="KEH23" s="24">
        <v>0</v>
      </c>
      <c r="KEI23" s="24">
        <v>0</v>
      </c>
      <c r="KEJ23" s="24">
        <v>0</v>
      </c>
      <c r="KEK23" s="24">
        <v>0</v>
      </c>
      <c r="KEL23" s="24">
        <v>0</v>
      </c>
      <c r="KEM23" s="24">
        <v>0</v>
      </c>
      <c r="KEN23" s="24">
        <v>0</v>
      </c>
      <c r="KEO23" s="24">
        <v>0</v>
      </c>
      <c r="KEP23" s="24">
        <v>0</v>
      </c>
      <c r="KEQ23" s="24">
        <v>0</v>
      </c>
      <c r="KER23" s="24">
        <v>0</v>
      </c>
      <c r="KES23" s="24">
        <v>0</v>
      </c>
      <c r="KET23" s="24">
        <v>0</v>
      </c>
      <c r="KEU23" s="24">
        <v>0</v>
      </c>
      <c r="KEV23" s="24">
        <v>0</v>
      </c>
      <c r="KEW23" s="24">
        <v>0</v>
      </c>
      <c r="KEX23" s="24">
        <v>0</v>
      </c>
      <c r="KEY23" s="24">
        <v>0</v>
      </c>
      <c r="KEZ23" s="24">
        <v>0</v>
      </c>
      <c r="KFA23" s="24">
        <v>0</v>
      </c>
      <c r="KFB23" s="24">
        <v>0</v>
      </c>
      <c r="KFC23" s="24">
        <v>0</v>
      </c>
      <c r="KFD23" s="24">
        <v>0</v>
      </c>
      <c r="KFE23" s="24">
        <v>0</v>
      </c>
      <c r="KFF23" s="24">
        <v>0</v>
      </c>
      <c r="KFG23" s="24">
        <v>0</v>
      </c>
      <c r="KFH23" s="24">
        <v>0</v>
      </c>
      <c r="KFI23" s="24">
        <v>0</v>
      </c>
      <c r="KFJ23" s="24">
        <v>0</v>
      </c>
      <c r="KFK23" s="24">
        <v>0</v>
      </c>
      <c r="KFL23" s="24">
        <v>0</v>
      </c>
      <c r="KFM23" s="24">
        <v>0</v>
      </c>
      <c r="KFN23" s="24">
        <v>0</v>
      </c>
      <c r="KFO23" s="24">
        <v>0</v>
      </c>
      <c r="KFP23" s="24">
        <v>0</v>
      </c>
      <c r="KFQ23" s="24">
        <v>0</v>
      </c>
      <c r="KFR23" s="24">
        <v>0</v>
      </c>
      <c r="KFS23" s="24">
        <v>0</v>
      </c>
      <c r="KFT23" s="24">
        <v>0</v>
      </c>
      <c r="KFU23" s="24">
        <v>0</v>
      </c>
      <c r="KFV23" s="24">
        <v>0</v>
      </c>
      <c r="KFW23" s="24">
        <v>0</v>
      </c>
      <c r="KFX23" s="24">
        <v>0</v>
      </c>
      <c r="KFY23" s="24">
        <v>0</v>
      </c>
      <c r="KFZ23" s="24">
        <v>0</v>
      </c>
      <c r="KGA23" s="24">
        <v>0</v>
      </c>
      <c r="KGB23" s="24">
        <v>0</v>
      </c>
      <c r="KGC23" s="24">
        <v>0</v>
      </c>
      <c r="KGD23" s="24">
        <v>0</v>
      </c>
      <c r="KGE23" s="24">
        <v>0</v>
      </c>
      <c r="KGF23" s="24">
        <v>0</v>
      </c>
      <c r="KGG23" s="24">
        <v>0</v>
      </c>
      <c r="KGH23" s="24">
        <v>0</v>
      </c>
      <c r="KGI23" s="24">
        <v>0</v>
      </c>
      <c r="KGJ23" s="24">
        <v>0</v>
      </c>
      <c r="KGK23" s="24">
        <v>0</v>
      </c>
      <c r="KGL23" s="24">
        <v>0</v>
      </c>
      <c r="KGM23" s="24">
        <v>0</v>
      </c>
      <c r="KGN23" s="24">
        <v>0</v>
      </c>
      <c r="KGO23" s="24">
        <v>0</v>
      </c>
      <c r="KGP23" s="24">
        <v>0</v>
      </c>
      <c r="KGQ23" s="24">
        <v>0</v>
      </c>
      <c r="KGR23" s="24">
        <v>0</v>
      </c>
      <c r="KGS23" s="24">
        <v>0</v>
      </c>
      <c r="KGT23" s="24">
        <v>0</v>
      </c>
      <c r="KGU23" s="24">
        <v>0</v>
      </c>
      <c r="KGV23" s="24">
        <v>0</v>
      </c>
      <c r="KGW23" s="24">
        <v>0</v>
      </c>
      <c r="KGX23" s="24">
        <v>0</v>
      </c>
      <c r="KGY23" s="24">
        <v>0</v>
      </c>
      <c r="KGZ23" s="24">
        <v>0</v>
      </c>
      <c r="KHA23" s="24">
        <v>0</v>
      </c>
      <c r="KHB23" s="24">
        <v>0</v>
      </c>
      <c r="KHC23" s="24">
        <v>0</v>
      </c>
      <c r="KHD23" s="24">
        <v>0</v>
      </c>
      <c r="KHE23" s="24">
        <v>0</v>
      </c>
      <c r="KHF23" s="24">
        <v>0</v>
      </c>
      <c r="KHG23" s="24">
        <v>0</v>
      </c>
      <c r="KHH23" s="24">
        <v>0</v>
      </c>
      <c r="KHI23" s="24">
        <v>0</v>
      </c>
      <c r="KHJ23" s="24">
        <v>0</v>
      </c>
      <c r="KHK23" s="24">
        <v>0</v>
      </c>
      <c r="KHL23" s="24">
        <v>0</v>
      </c>
      <c r="KHM23" s="24">
        <v>0</v>
      </c>
      <c r="KHN23" s="24">
        <v>0</v>
      </c>
      <c r="KHO23" s="24">
        <v>0</v>
      </c>
      <c r="KHP23" s="24">
        <v>0</v>
      </c>
      <c r="KHQ23" s="24">
        <v>0</v>
      </c>
      <c r="KHR23" s="24">
        <v>0</v>
      </c>
      <c r="KHS23" s="24">
        <v>0</v>
      </c>
      <c r="KHT23" s="24">
        <v>0</v>
      </c>
      <c r="KHU23" s="24">
        <v>0</v>
      </c>
      <c r="KHV23" s="24">
        <v>0</v>
      </c>
      <c r="KHW23" s="24">
        <v>0</v>
      </c>
      <c r="KHX23" s="24">
        <v>0</v>
      </c>
      <c r="KHY23" s="24">
        <v>0</v>
      </c>
      <c r="KHZ23" s="24">
        <v>0</v>
      </c>
      <c r="KIA23" s="24">
        <v>0</v>
      </c>
      <c r="KIB23" s="24">
        <v>0</v>
      </c>
      <c r="KIC23" s="24">
        <v>0</v>
      </c>
      <c r="KID23" s="24">
        <v>0</v>
      </c>
      <c r="KIE23" s="24">
        <v>0</v>
      </c>
      <c r="KIF23" s="24">
        <v>0</v>
      </c>
      <c r="KIG23" s="24">
        <v>0</v>
      </c>
      <c r="KIH23" s="24">
        <v>0</v>
      </c>
      <c r="KII23" s="24">
        <v>0</v>
      </c>
      <c r="KIJ23" s="24">
        <v>0</v>
      </c>
      <c r="KIK23" s="24">
        <v>0</v>
      </c>
      <c r="KIL23" s="24">
        <v>0</v>
      </c>
      <c r="KIM23" s="24">
        <v>0</v>
      </c>
      <c r="KIN23" s="24">
        <v>0</v>
      </c>
      <c r="KIO23" s="24">
        <v>0</v>
      </c>
      <c r="KIP23" s="24">
        <v>0</v>
      </c>
      <c r="KIQ23" s="24">
        <v>0</v>
      </c>
      <c r="KIR23" s="24">
        <v>0</v>
      </c>
      <c r="KIS23" s="24">
        <v>0</v>
      </c>
      <c r="KIT23" s="24">
        <v>0</v>
      </c>
      <c r="KIU23" s="24">
        <v>0</v>
      </c>
      <c r="KIV23" s="24">
        <v>0</v>
      </c>
      <c r="KIW23" s="24">
        <v>0</v>
      </c>
      <c r="KIX23" s="24">
        <v>0</v>
      </c>
      <c r="KIY23" s="24">
        <v>0</v>
      </c>
      <c r="KIZ23" s="24">
        <v>0</v>
      </c>
      <c r="KJA23" s="24">
        <v>0</v>
      </c>
      <c r="KJB23" s="24">
        <v>0</v>
      </c>
      <c r="KJC23" s="24">
        <v>0</v>
      </c>
      <c r="KJD23" s="24">
        <v>0</v>
      </c>
      <c r="KJE23" s="24">
        <v>0</v>
      </c>
      <c r="KJF23" s="24">
        <v>0</v>
      </c>
      <c r="KJG23" s="24">
        <v>0</v>
      </c>
      <c r="KJH23" s="24">
        <v>0</v>
      </c>
      <c r="KJI23" s="24">
        <v>0</v>
      </c>
      <c r="KJJ23" s="24">
        <v>0</v>
      </c>
      <c r="KJK23" s="24">
        <v>0</v>
      </c>
      <c r="KJL23" s="24">
        <v>0</v>
      </c>
      <c r="KJM23" s="24">
        <v>0</v>
      </c>
      <c r="KJN23" s="24">
        <v>0</v>
      </c>
      <c r="KJO23" s="24">
        <v>0</v>
      </c>
      <c r="KJP23" s="24">
        <v>0</v>
      </c>
      <c r="KJQ23" s="24">
        <v>0</v>
      </c>
      <c r="KJR23" s="24">
        <v>0</v>
      </c>
      <c r="KJS23" s="24">
        <v>0</v>
      </c>
      <c r="KJT23" s="24">
        <v>0</v>
      </c>
      <c r="KJU23" s="24">
        <v>0</v>
      </c>
      <c r="KJV23" s="24">
        <v>0</v>
      </c>
      <c r="KJW23" s="24">
        <v>0</v>
      </c>
      <c r="KJX23" s="24">
        <v>0</v>
      </c>
      <c r="KJY23" s="24">
        <v>0</v>
      </c>
      <c r="KJZ23" s="24">
        <v>0</v>
      </c>
      <c r="KKA23" s="24">
        <v>0</v>
      </c>
      <c r="KKB23" s="24">
        <v>0</v>
      </c>
      <c r="KKC23" s="24">
        <v>0</v>
      </c>
      <c r="KKD23" s="24">
        <v>0</v>
      </c>
      <c r="KKE23" s="24">
        <v>0</v>
      </c>
      <c r="KKF23" s="24">
        <v>0</v>
      </c>
      <c r="KKG23" s="24">
        <v>0</v>
      </c>
      <c r="KKH23" s="24">
        <v>0</v>
      </c>
      <c r="KKI23" s="24">
        <v>0</v>
      </c>
      <c r="KKJ23" s="24">
        <v>0</v>
      </c>
      <c r="KKK23" s="24">
        <v>0</v>
      </c>
      <c r="KKL23" s="24">
        <v>0</v>
      </c>
      <c r="KKM23" s="24">
        <v>0</v>
      </c>
      <c r="KKN23" s="24">
        <v>0</v>
      </c>
      <c r="KKO23" s="24">
        <v>0</v>
      </c>
      <c r="KKP23" s="24">
        <v>0</v>
      </c>
      <c r="KKQ23" s="24">
        <v>0</v>
      </c>
      <c r="KKR23" s="24">
        <v>0</v>
      </c>
      <c r="KKS23" s="24">
        <v>0</v>
      </c>
      <c r="KKT23" s="24">
        <v>0</v>
      </c>
      <c r="KKU23" s="24">
        <v>0</v>
      </c>
      <c r="KKV23" s="24">
        <v>0</v>
      </c>
      <c r="KKW23" s="24">
        <v>0</v>
      </c>
      <c r="KKX23" s="24">
        <v>0</v>
      </c>
      <c r="KKY23" s="24">
        <v>0</v>
      </c>
      <c r="KKZ23" s="24">
        <v>0</v>
      </c>
      <c r="KLA23" s="24">
        <v>0</v>
      </c>
      <c r="KLB23" s="24">
        <v>0</v>
      </c>
      <c r="KLC23" s="24">
        <v>0</v>
      </c>
      <c r="KLD23" s="24">
        <v>0</v>
      </c>
      <c r="KLE23" s="24">
        <v>0</v>
      </c>
      <c r="KLF23" s="24">
        <v>0</v>
      </c>
      <c r="KLG23" s="24">
        <v>0</v>
      </c>
      <c r="KLH23" s="24">
        <v>0</v>
      </c>
      <c r="KLI23" s="24">
        <v>0</v>
      </c>
      <c r="KLJ23" s="24">
        <v>0</v>
      </c>
      <c r="KLK23" s="24">
        <v>0</v>
      </c>
      <c r="KLL23" s="24">
        <v>0</v>
      </c>
      <c r="KLM23" s="24">
        <v>0</v>
      </c>
      <c r="KLN23" s="24">
        <v>0</v>
      </c>
      <c r="KLO23" s="24">
        <v>0</v>
      </c>
      <c r="KLP23" s="24">
        <v>0</v>
      </c>
      <c r="KLQ23" s="24">
        <v>0</v>
      </c>
      <c r="KLR23" s="24">
        <v>0</v>
      </c>
      <c r="KLS23" s="24">
        <v>0</v>
      </c>
      <c r="KLT23" s="24">
        <v>0</v>
      </c>
      <c r="KLU23" s="24">
        <v>0</v>
      </c>
      <c r="KLV23" s="24">
        <v>0</v>
      </c>
      <c r="KLW23" s="24">
        <v>0</v>
      </c>
      <c r="KLX23" s="24">
        <v>0</v>
      </c>
      <c r="KLY23" s="24">
        <v>0</v>
      </c>
      <c r="KLZ23" s="24">
        <v>0</v>
      </c>
      <c r="KMA23" s="24">
        <v>0</v>
      </c>
      <c r="KMB23" s="24">
        <v>0</v>
      </c>
      <c r="KMC23" s="24">
        <v>0</v>
      </c>
      <c r="KMD23" s="24">
        <v>0</v>
      </c>
      <c r="KME23" s="24">
        <v>0</v>
      </c>
      <c r="KMF23" s="24">
        <v>0</v>
      </c>
      <c r="KMG23" s="24">
        <v>0</v>
      </c>
      <c r="KMH23" s="24">
        <v>0</v>
      </c>
      <c r="KMI23" s="24">
        <v>0</v>
      </c>
      <c r="KMJ23" s="24">
        <v>0</v>
      </c>
      <c r="KMK23" s="24">
        <v>0</v>
      </c>
      <c r="KML23" s="24">
        <v>0</v>
      </c>
      <c r="KMM23" s="24">
        <v>0</v>
      </c>
      <c r="KMN23" s="24">
        <v>0</v>
      </c>
      <c r="KMO23" s="24">
        <v>0</v>
      </c>
      <c r="KMP23" s="24">
        <v>0</v>
      </c>
      <c r="KMQ23" s="24">
        <v>0</v>
      </c>
      <c r="KMR23" s="24">
        <v>0</v>
      </c>
      <c r="KMS23" s="24">
        <v>0</v>
      </c>
      <c r="KMT23" s="24">
        <v>0</v>
      </c>
      <c r="KMU23" s="24">
        <v>0</v>
      </c>
      <c r="KMV23" s="24">
        <v>0</v>
      </c>
      <c r="KMW23" s="24">
        <v>0</v>
      </c>
      <c r="KMX23" s="24">
        <v>0</v>
      </c>
      <c r="KMY23" s="24">
        <v>0</v>
      </c>
      <c r="KMZ23" s="24">
        <v>0</v>
      </c>
      <c r="KNA23" s="24">
        <v>0</v>
      </c>
      <c r="KNB23" s="24">
        <v>0</v>
      </c>
      <c r="KNC23" s="24">
        <v>0</v>
      </c>
      <c r="KND23" s="24">
        <v>0</v>
      </c>
      <c r="KNE23" s="24">
        <v>0</v>
      </c>
      <c r="KNF23" s="24">
        <v>0</v>
      </c>
      <c r="KNG23" s="24">
        <v>0</v>
      </c>
      <c r="KNH23" s="24">
        <v>0</v>
      </c>
      <c r="KNI23" s="24">
        <v>0</v>
      </c>
      <c r="KNJ23" s="24">
        <v>0</v>
      </c>
      <c r="KNK23" s="24">
        <v>0</v>
      </c>
      <c r="KNL23" s="24">
        <v>0</v>
      </c>
      <c r="KNM23" s="24">
        <v>0</v>
      </c>
      <c r="KNN23" s="24">
        <v>0</v>
      </c>
      <c r="KNO23" s="24">
        <v>0</v>
      </c>
      <c r="KNP23" s="24">
        <v>0</v>
      </c>
      <c r="KNQ23" s="24">
        <v>0</v>
      </c>
      <c r="KNR23" s="24">
        <v>0</v>
      </c>
      <c r="KNS23" s="24">
        <v>0</v>
      </c>
      <c r="KNT23" s="24">
        <v>0</v>
      </c>
      <c r="KNU23" s="24">
        <v>0</v>
      </c>
      <c r="KNV23" s="24">
        <v>0</v>
      </c>
      <c r="KNW23" s="24">
        <v>0</v>
      </c>
      <c r="KNX23" s="24">
        <v>0</v>
      </c>
      <c r="KNY23" s="24">
        <v>0</v>
      </c>
      <c r="KNZ23" s="24">
        <v>0</v>
      </c>
      <c r="KOA23" s="24">
        <v>0</v>
      </c>
      <c r="KOB23" s="24">
        <v>0</v>
      </c>
      <c r="KOC23" s="24">
        <v>0</v>
      </c>
      <c r="KOD23" s="24">
        <v>0</v>
      </c>
      <c r="KOE23" s="24">
        <v>0</v>
      </c>
      <c r="KOF23" s="24">
        <v>0</v>
      </c>
      <c r="KOG23" s="24">
        <v>0</v>
      </c>
      <c r="KOH23" s="24">
        <v>0</v>
      </c>
      <c r="KOI23" s="24">
        <v>0</v>
      </c>
      <c r="KOJ23" s="24">
        <v>0</v>
      </c>
      <c r="KOK23" s="24">
        <v>0</v>
      </c>
      <c r="KOL23" s="24">
        <v>0</v>
      </c>
      <c r="KOM23" s="24">
        <v>0</v>
      </c>
      <c r="KON23" s="24">
        <v>0</v>
      </c>
      <c r="KOO23" s="24">
        <v>0</v>
      </c>
      <c r="KOP23" s="24">
        <v>0</v>
      </c>
      <c r="KOQ23" s="24">
        <v>0</v>
      </c>
      <c r="KOR23" s="24">
        <v>0</v>
      </c>
      <c r="KOS23" s="24">
        <v>0</v>
      </c>
      <c r="KOT23" s="24">
        <v>0</v>
      </c>
      <c r="KOU23" s="24">
        <v>0</v>
      </c>
      <c r="KOV23" s="24">
        <v>0</v>
      </c>
      <c r="KOW23" s="24">
        <v>0</v>
      </c>
      <c r="KOX23" s="24">
        <v>0</v>
      </c>
      <c r="KOY23" s="24">
        <v>0</v>
      </c>
      <c r="KOZ23" s="24">
        <v>0</v>
      </c>
      <c r="KPA23" s="24">
        <v>0</v>
      </c>
      <c r="KPB23" s="24">
        <v>0</v>
      </c>
      <c r="KPC23" s="24">
        <v>0</v>
      </c>
      <c r="KPD23" s="24">
        <v>0</v>
      </c>
      <c r="KPE23" s="24">
        <v>0</v>
      </c>
      <c r="KPF23" s="24">
        <v>0</v>
      </c>
      <c r="KPG23" s="24">
        <v>0</v>
      </c>
      <c r="KPH23" s="24">
        <v>0</v>
      </c>
      <c r="KPI23" s="24">
        <v>0</v>
      </c>
      <c r="KPJ23" s="24">
        <v>0</v>
      </c>
      <c r="KPK23" s="24">
        <v>0</v>
      </c>
      <c r="KPL23" s="24">
        <v>0</v>
      </c>
      <c r="KPM23" s="24">
        <v>0</v>
      </c>
      <c r="KPN23" s="24">
        <v>0</v>
      </c>
      <c r="KPO23" s="24">
        <v>0</v>
      </c>
      <c r="KPP23" s="24">
        <v>0</v>
      </c>
      <c r="KPQ23" s="24">
        <v>0</v>
      </c>
      <c r="KPR23" s="24">
        <v>0</v>
      </c>
      <c r="KPS23" s="24">
        <v>0</v>
      </c>
      <c r="KPT23" s="24">
        <v>0</v>
      </c>
      <c r="KPU23" s="24">
        <v>0</v>
      </c>
      <c r="KPV23" s="24">
        <v>0</v>
      </c>
      <c r="KPW23" s="24">
        <v>0</v>
      </c>
      <c r="KPX23" s="24">
        <v>0</v>
      </c>
      <c r="KPY23" s="24">
        <v>0</v>
      </c>
      <c r="KPZ23" s="24">
        <v>0</v>
      </c>
      <c r="KQA23" s="24">
        <v>0</v>
      </c>
      <c r="KQB23" s="24">
        <v>0</v>
      </c>
      <c r="KQC23" s="24">
        <v>0</v>
      </c>
      <c r="KQD23" s="24">
        <v>0</v>
      </c>
      <c r="KQE23" s="24">
        <v>0</v>
      </c>
      <c r="KQF23" s="24">
        <v>0</v>
      </c>
      <c r="KQG23" s="24">
        <v>0</v>
      </c>
      <c r="KQH23" s="24">
        <v>0</v>
      </c>
      <c r="KQI23" s="24">
        <v>0</v>
      </c>
      <c r="KQJ23" s="24">
        <v>0</v>
      </c>
      <c r="KQK23" s="24">
        <v>0</v>
      </c>
      <c r="KQL23" s="24">
        <v>0</v>
      </c>
      <c r="KQM23" s="24">
        <v>0</v>
      </c>
      <c r="KQN23" s="24">
        <v>0</v>
      </c>
      <c r="KQO23" s="24">
        <v>0</v>
      </c>
      <c r="KQP23" s="24">
        <v>0</v>
      </c>
      <c r="KQQ23" s="24">
        <v>0</v>
      </c>
      <c r="KQR23" s="24">
        <v>0</v>
      </c>
      <c r="KQS23" s="24">
        <v>0</v>
      </c>
      <c r="KQT23" s="24">
        <v>0</v>
      </c>
      <c r="KQU23" s="24">
        <v>0</v>
      </c>
      <c r="KQV23" s="24">
        <v>0</v>
      </c>
      <c r="KQW23" s="24">
        <v>0</v>
      </c>
      <c r="KQX23" s="24">
        <v>0</v>
      </c>
      <c r="KQY23" s="24">
        <v>0</v>
      </c>
      <c r="KQZ23" s="24">
        <v>0</v>
      </c>
      <c r="KRA23" s="24">
        <v>0</v>
      </c>
      <c r="KRB23" s="24">
        <v>0</v>
      </c>
      <c r="KRC23" s="24">
        <v>0</v>
      </c>
      <c r="KRD23" s="24">
        <v>0</v>
      </c>
      <c r="KRE23" s="24">
        <v>0</v>
      </c>
      <c r="KRF23" s="24">
        <v>0</v>
      </c>
      <c r="KRG23" s="24">
        <v>0</v>
      </c>
      <c r="KRH23" s="24">
        <v>0</v>
      </c>
      <c r="KRI23" s="24">
        <v>0</v>
      </c>
      <c r="KRJ23" s="24">
        <v>0</v>
      </c>
      <c r="KRK23" s="24">
        <v>0</v>
      </c>
      <c r="KRL23" s="24">
        <v>0</v>
      </c>
      <c r="KRM23" s="24">
        <v>0</v>
      </c>
      <c r="KRN23" s="24">
        <v>0</v>
      </c>
      <c r="KRO23" s="24">
        <v>0</v>
      </c>
      <c r="KRP23" s="24">
        <v>0</v>
      </c>
      <c r="KRQ23" s="24">
        <v>0</v>
      </c>
      <c r="KRR23" s="24">
        <v>0</v>
      </c>
      <c r="KRS23" s="24">
        <v>0</v>
      </c>
      <c r="KRT23" s="24">
        <v>0</v>
      </c>
      <c r="KRU23" s="24">
        <v>0</v>
      </c>
      <c r="KRV23" s="24">
        <v>0</v>
      </c>
      <c r="KRW23" s="24">
        <v>0</v>
      </c>
      <c r="KRX23" s="24">
        <v>0</v>
      </c>
      <c r="KRY23" s="24">
        <v>0</v>
      </c>
      <c r="KRZ23" s="24">
        <v>0</v>
      </c>
      <c r="KSA23" s="24">
        <v>0</v>
      </c>
      <c r="KSB23" s="24">
        <v>0</v>
      </c>
      <c r="KSC23" s="24">
        <v>0</v>
      </c>
      <c r="KSD23" s="24">
        <v>0</v>
      </c>
      <c r="KSE23" s="24">
        <v>0</v>
      </c>
      <c r="KSF23" s="24">
        <v>0</v>
      </c>
      <c r="KSG23" s="24">
        <v>0</v>
      </c>
      <c r="KSH23" s="24">
        <v>0</v>
      </c>
      <c r="KSI23" s="24">
        <v>0</v>
      </c>
      <c r="KSJ23" s="24">
        <v>0</v>
      </c>
      <c r="KSK23" s="24">
        <v>0</v>
      </c>
      <c r="KSL23" s="24">
        <v>0</v>
      </c>
      <c r="KSM23" s="24">
        <v>0</v>
      </c>
      <c r="KSN23" s="24">
        <v>0</v>
      </c>
      <c r="KSO23" s="24">
        <v>0</v>
      </c>
      <c r="KSP23" s="24">
        <v>0</v>
      </c>
      <c r="KSQ23" s="24">
        <v>0</v>
      </c>
      <c r="KSR23" s="24">
        <v>0</v>
      </c>
      <c r="KSS23" s="24">
        <v>0</v>
      </c>
      <c r="KST23" s="24">
        <v>0</v>
      </c>
      <c r="KSU23" s="24">
        <v>0</v>
      </c>
      <c r="KSV23" s="24">
        <v>0</v>
      </c>
      <c r="KSW23" s="24">
        <v>0</v>
      </c>
      <c r="KSX23" s="24">
        <v>0</v>
      </c>
      <c r="KSY23" s="24">
        <v>0</v>
      </c>
      <c r="KSZ23" s="24">
        <v>0</v>
      </c>
      <c r="KTA23" s="24">
        <v>0</v>
      </c>
      <c r="KTB23" s="24">
        <v>0</v>
      </c>
      <c r="KTC23" s="24">
        <v>0</v>
      </c>
      <c r="KTD23" s="24">
        <v>0</v>
      </c>
      <c r="KTE23" s="24">
        <v>0</v>
      </c>
      <c r="KTF23" s="24">
        <v>0</v>
      </c>
      <c r="KTG23" s="24">
        <v>0</v>
      </c>
      <c r="KTH23" s="24">
        <v>0</v>
      </c>
      <c r="KTI23" s="24">
        <v>0</v>
      </c>
      <c r="KTJ23" s="24">
        <v>0</v>
      </c>
      <c r="KTK23" s="24">
        <v>0</v>
      </c>
      <c r="KTL23" s="24">
        <v>0</v>
      </c>
      <c r="KTM23" s="24">
        <v>0</v>
      </c>
      <c r="KTN23" s="24">
        <v>0</v>
      </c>
      <c r="KTO23" s="24">
        <v>0</v>
      </c>
      <c r="KTP23" s="24">
        <v>0</v>
      </c>
      <c r="KTQ23" s="24">
        <v>0</v>
      </c>
      <c r="KTR23" s="24">
        <v>0</v>
      </c>
      <c r="KTS23" s="24">
        <v>0</v>
      </c>
      <c r="KTT23" s="24">
        <v>0</v>
      </c>
      <c r="KTU23" s="24">
        <v>0</v>
      </c>
      <c r="KTV23" s="24">
        <v>0</v>
      </c>
      <c r="KTW23" s="24">
        <v>0</v>
      </c>
      <c r="KTX23" s="24">
        <v>0</v>
      </c>
      <c r="KTY23" s="24">
        <v>0</v>
      </c>
      <c r="KTZ23" s="24">
        <v>0</v>
      </c>
      <c r="KUA23" s="24">
        <v>0</v>
      </c>
      <c r="KUB23" s="24">
        <v>0</v>
      </c>
      <c r="KUC23" s="24">
        <v>0</v>
      </c>
      <c r="KUD23" s="24">
        <v>0</v>
      </c>
      <c r="KUE23" s="24">
        <v>0</v>
      </c>
      <c r="KUF23" s="24">
        <v>0</v>
      </c>
      <c r="KUG23" s="24">
        <v>0</v>
      </c>
      <c r="KUH23" s="24">
        <v>0</v>
      </c>
      <c r="KUI23" s="24">
        <v>0</v>
      </c>
      <c r="KUJ23" s="24">
        <v>0</v>
      </c>
      <c r="KUK23" s="24">
        <v>0</v>
      </c>
      <c r="KUL23" s="24">
        <v>0</v>
      </c>
      <c r="KUM23" s="24">
        <v>0</v>
      </c>
      <c r="KUN23" s="24">
        <v>0</v>
      </c>
      <c r="KUO23" s="24">
        <v>0</v>
      </c>
      <c r="KUP23" s="24">
        <v>0</v>
      </c>
      <c r="KUQ23" s="24">
        <v>0</v>
      </c>
      <c r="KUR23" s="24">
        <v>0</v>
      </c>
      <c r="KUS23" s="24">
        <v>0</v>
      </c>
      <c r="KUT23" s="24">
        <v>0</v>
      </c>
      <c r="KUU23" s="24">
        <v>0</v>
      </c>
      <c r="KUV23" s="24">
        <v>0</v>
      </c>
      <c r="KUW23" s="24">
        <v>0</v>
      </c>
      <c r="KUX23" s="24">
        <v>0</v>
      </c>
      <c r="KUY23" s="24">
        <v>0</v>
      </c>
      <c r="KUZ23" s="24">
        <v>0</v>
      </c>
      <c r="KVA23" s="24">
        <v>0</v>
      </c>
      <c r="KVB23" s="24">
        <v>0</v>
      </c>
      <c r="KVC23" s="24">
        <v>0</v>
      </c>
      <c r="KVD23" s="24">
        <v>0</v>
      </c>
      <c r="KVE23" s="24">
        <v>0</v>
      </c>
      <c r="KVF23" s="24">
        <v>0</v>
      </c>
      <c r="KVG23" s="24">
        <v>0</v>
      </c>
      <c r="KVH23" s="24">
        <v>0</v>
      </c>
      <c r="KVI23" s="24">
        <v>0</v>
      </c>
      <c r="KVJ23" s="24">
        <v>0</v>
      </c>
      <c r="KVK23" s="24">
        <v>0</v>
      </c>
      <c r="KVL23" s="24">
        <v>0</v>
      </c>
      <c r="KVM23" s="24">
        <v>0</v>
      </c>
      <c r="KVN23" s="24">
        <v>0</v>
      </c>
      <c r="KVO23" s="24">
        <v>0</v>
      </c>
      <c r="KVP23" s="24">
        <v>0</v>
      </c>
      <c r="KVQ23" s="24">
        <v>0</v>
      </c>
      <c r="KVR23" s="24">
        <v>0</v>
      </c>
      <c r="KVS23" s="24">
        <v>0</v>
      </c>
      <c r="KVT23" s="24">
        <v>0</v>
      </c>
      <c r="KVU23" s="24">
        <v>0</v>
      </c>
      <c r="KVV23" s="24">
        <v>0</v>
      </c>
      <c r="KVW23" s="24">
        <v>0</v>
      </c>
      <c r="KVX23" s="24">
        <v>0</v>
      </c>
      <c r="KVY23" s="24">
        <v>0</v>
      </c>
      <c r="KVZ23" s="24">
        <v>0</v>
      </c>
      <c r="KWA23" s="24">
        <v>0</v>
      </c>
      <c r="KWB23" s="24">
        <v>0</v>
      </c>
      <c r="KWC23" s="24">
        <v>0</v>
      </c>
      <c r="KWD23" s="24">
        <v>0</v>
      </c>
      <c r="KWE23" s="24">
        <v>0</v>
      </c>
      <c r="KWF23" s="24">
        <v>0</v>
      </c>
      <c r="KWG23" s="24">
        <v>0</v>
      </c>
      <c r="KWH23" s="24">
        <v>0</v>
      </c>
      <c r="KWI23" s="24">
        <v>0</v>
      </c>
      <c r="KWJ23" s="24">
        <v>0</v>
      </c>
      <c r="KWK23" s="24">
        <v>0</v>
      </c>
      <c r="KWL23" s="24">
        <v>0</v>
      </c>
      <c r="KWM23" s="24">
        <v>0</v>
      </c>
      <c r="KWN23" s="24">
        <v>0</v>
      </c>
      <c r="KWO23" s="24">
        <v>0</v>
      </c>
      <c r="KWP23" s="24">
        <v>0</v>
      </c>
      <c r="KWQ23" s="24">
        <v>0</v>
      </c>
      <c r="KWR23" s="24">
        <v>0</v>
      </c>
      <c r="KWS23" s="24">
        <v>0</v>
      </c>
      <c r="KWT23" s="24">
        <v>0</v>
      </c>
      <c r="KWU23" s="24">
        <v>0</v>
      </c>
      <c r="KWV23" s="24">
        <v>0</v>
      </c>
      <c r="KWW23" s="24">
        <v>0</v>
      </c>
      <c r="KWX23" s="24">
        <v>0</v>
      </c>
      <c r="KWY23" s="24">
        <v>0</v>
      </c>
      <c r="KWZ23" s="24">
        <v>0</v>
      </c>
      <c r="KXA23" s="24">
        <v>0</v>
      </c>
      <c r="KXB23" s="24">
        <v>0</v>
      </c>
      <c r="KXC23" s="24">
        <v>0</v>
      </c>
      <c r="KXD23" s="24">
        <v>0</v>
      </c>
      <c r="KXE23" s="24">
        <v>0</v>
      </c>
      <c r="KXF23" s="24">
        <v>0</v>
      </c>
      <c r="KXG23" s="24">
        <v>0</v>
      </c>
      <c r="KXH23" s="24">
        <v>0</v>
      </c>
      <c r="KXI23" s="24">
        <v>0</v>
      </c>
      <c r="KXJ23" s="24">
        <v>0</v>
      </c>
      <c r="KXK23" s="24">
        <v>0</v>
      </c>
      <c r="KXL23" s="24">
        <v>0</v>
      </c>
      <c r="KXM23" s="24">
        <v>0</v>
      </c>
      <c r="KXN23" s="24">
        <v>0</v>
      </c>
      <c r="KXO23" s="24">
        <v>0</v>
      </c>
      <c r="KXP23" s="24">
        <v>0</v>
      </c>
      <c r="KXQ23" s="24">
        <v>0</v>
      </c>
      <c r="KXR23" s="24">
        <v>0</v>
      </c>
      <c r="KXS23" s="24">
        <v>0</v>
      </c>
      <c r="KXT23" s="24">
        <v>0</v>
      </c>
      <c r="KXU23" s="24">
        <v>0</v>
      </c>
      <c r="KXV23" s="24">
        <v>0</v>
      </c>
      <c r="KXW23" s="24">
        <v>0</v>
      </c>
      <c r="KXX23" s="24">
        <v>0</v>
      </c>
      <c r="KXY23" s="24">
        <v>0</v>
      </c>
      <c r="KXZ23" s="24">
        <v>0</v>
      </c>
      <c r="KYA23" s="24">
        <v>0</v>
      </c>
      <c r="KYB23" s="24">
        <v>0</v>
      </c>
      <c r="KYC23" s="24">
        <v>0</v>
      </c>
      <c r="KYD23" s="24">
        <v>0</v>
      </c>
      <c r="KYE23" s="24">
        <v>0</v>
      </c>
      <c r="KYF23" s="24">
        <v>0</v>
      </c>
      <c r="KYG23" s="24">
        <v>0</v>
      </c>
      <c r="KYH23" s="24">
        <v>0</v>
      </c>
      <c r="KYI23" s="24">
        <v>0</v>
      </c>
      <c r="KYJ23" s="24">
        <v>0</v>
      </c>
      <c r="KYK23" s="24">
        <v>0</v>
      </c>
      <c r="KYL23" s="24">
        <v>0</v>
      </c>
      <c r="KYM23" s="24">
        <v>0</v>
      </c>
      <c r="KYN23" s="24">
        <v>0</v>
      </c>
      <c r="KYO23" s="24">
        <v>0</v>
      </c>
      <c r="KYP23" s="24">
        <v>0</v>
      </c>
      <c r="KYQ23" s="24">
        <v>0</v>
      </c>
      <c r="KYR23" s="24">
        <v>0</v>
      </c>
      <c r="KYS23" s="24">
        <v>0</v>
      </c>
      <c r="KYT23" s="24">
        <v>0</v>
      </c>
      <c r="KYU23" s="24">
        <v>0</v>
      </c>
      <c r="KYV23" s="24">
        <v>0</v>
      </c>
      <c r="KYW23" s="24">
        <v>0</v>
      </c>
      <c r="KYX23" s="24">
        <v>0</v>
      </c>
      <c r="KYY23" s="24">
        <v>0</v>
      </c>
      <c r="KYZ23" s="24">
        <v>0</v>
      </c>
      <c r="KZA23" s="24">
        <v>0</v>
      </c>
      <c r="KZB23" s="24">
        <v>0</v>
      </c>
      <c r="KZC23" s="24">
        <v>0</v>
      </c>
      <c r="KZD23" s="24">
        <v>0</v>
      </c>
      <c r="KZE23" s="24">
        <v>0</v>
      </c>
      <c r="KZF23" s="24">
        <v>0</v>
      </c>
      <c r="KZG23" s="24">
        <v>0</v>
      </c>
      <c r="KZH23" s="24">
        <v>0</v>
      </c>
      <c r="KZI23" s="24">
        <v>0</v>
      </c>
      <c r="KZJ23" s="24">
        <v>0</v>
      </c>
      <c r="KZK23" s="24">
        <v>0</v>
      </c>
      <c r="KZL23" s="24">
        <v>0</v>
      </c>
      <c r="KZM23" s="24">
        <v>0</v>
      </c>
      <c r="KZN23" s="24">
        <v>0</v>
      </c>
      <c r="KZO23" s="24">
        <v>0</v>
      </c>
      <c r="KZP23" s="24">
        <v>0</v>
      </c>
      <c r="KZQ23" s="24">
        <v>0</v>
      </c>
      <c r="KZR23" s="24">
        <v>0</v>
      </c>
      <c r="KZS23" s="24">
        <v>0</v>
      </c>
      <c r="KZT23" s="24">
        <v>0</v>
      </c>
      <c r="KZU23" s="24">
        <v>0</v>
      </c>
      <c r="KZV23" s="24">
        <v>0</v>
      </c>
      <c r="KZW23" s="24">
        <v>0</v>
      </c>
      <c r="KZX23" s="24">
        <v>0</v>
      </c>
      <c r="KZY23" s="24">
        <v>0</v>
      </c>
      <c r="KZZ23" s="24">
        <v>0</v>
      </c>
      <c r="LAA23" s="24">
        <v>0</v>
      </c>
      <c r="LAB23" s="24">
        <v>0</v>
      </c>
      <c r="LAC23" s="24">
        <v>0</v>
      </c>
      <c r="LAD23" s="24">
        <v>0</v>
      </c>
      <c r="LAE23" s="24">
        <v>0</v>
      </c>
      <c r="LAF23" s="24">
        <v>0</v>
      </c>
      <c r="LAG23" s="24">
        <v>0</v>
      </c>
      <c r="LAH23" s="24">
        <v>0</v>
      </c>
      <c r="LAI23" s="24">
        <v>0</v>
      </c>
      <c r="LAJ23" s="24">
        <v>0</v>
      </c>
      <c r="LAK23" s="24">
        <v>0</v>
      </c>
      <c r="LAL23" s="24">
        <v>0</v>
      </c>
      <c r="LAM23" s="24">
        <v>0</v>
      </c>
      <c r="LAN23" s="24">
        <v>0</v>
      </c>
      <c r="LAO23" s="24">
        <v>0</v>
      </c>
      <c r="LAP23" s="24">
        <v>0</v>
      </c>
      <c r="LAQ23" s="24">
        <v>0</v>
      </c>
      <c r="LAR23" s="24">
        <v>0</v>
      </c>
      <c r="LAS23" s="24">
        <v>0</v>
      </c>
      <c r="LAT23" s="24">
        <v>0</v>
      </c>
      <c r="LAU23" s="24">
        <v>0</v>
      </c>
      <c r="LAV23" s="24">
        <v>0</v>
      </c>
      <c r="LAW23" s="24">
        <v>0</v>
      </c>
      <c r="LAX23" s="24">
        <v>0</v>
      </c>
      <c r="LAY23" s="24">
        <v>0</v>
      </c>
      <c r="LAZ23" s="24">
        <v>0</v>
      </c>
      <c r="LBA23" s="24">
        <v>0</v>
      </c>
      <c r="LBB23" s="24">
        <v>0</v>
      </c>
      <c r="LBC23" s="24">
        <v>0</v>
      </c>
      <c r="LBD23" s="24">
        <v>0</v>
      </c>
      <c r="LBE23" s="24">
        <v>0</v>
      </c>
      <c r="LBF23" s="24">
        <v>0</v>
      </c>
      <c r="LBG23" s="24">
        <v>0</v>
      </c>
      <c r="LBH23" s="24">
        <v>0</v>
      </c>
      <c r="LBI23" s="24">
        <v>0</v>
      </c>
      <c r="LBJ23" s="24">
        <v>0</v>
      </c>
      <c r="LBK23" s="24">
        <v>0</v>
      </c>
      <c r="LBL23" s="24">
        <v>0</v>
      </c>
      <c r="LBM23" s="24">
        <v>0</v>
      </c>
      <c r="LBN23" s="24">
        <v>0</v>
      </c>
      <c r="LBO23" s="24">
        <v>0</v>
      </c>
      <c r="LBP23" s="24">
        <v>0</v>
      </c>
      <c r="LBQ23" s="24">
        <v>0</v>
      </c>
      <c r="LBR23" s="24">
        <v>0</v>
      </c>
      <c r="LBS23" s="24">
        <v>0</v>
      </c>
      <c r="LBT23" s="24">
        <v>0</v>
      </c>
      <c r="LBU23" s="24">
        <v>0</v>
      </c>
      <c r="LBV23" s="24">
        <v>0</v>
      </c>
      <c r="LBW23" s="24">
        <v>0</v>
      </c>
      <c r="LBX23" s="24">
        <v>0</v>
      </c>
      <c r="LBY23" s="24">
        <v>0</v>
      </c>
      <c r="LBZ23" s="24">
        <v>0</v>
      </c>
      <c r="LCA23" s="24">
        <v>0</v>
      </c>
      <c r="LCB23" s="24">
        <v>0</v>
      </c>
      <c r="LCC23" s="24">
        <v>0</v>
      </c>
      <c r="LCD23" s="24">
        <v>0</v>
      </c>
      <c r="LCE23" s="24">
        <v>0</v>
      </c>
      <c r="LCF23" s="24">
        <v>0</v>
      </c>
      <c r="LCG23" s="24">
        <v>0</v>
      </c>
      <c r="LCH23" s="24">
        <v>0</v>
      </c>
      <c r="LCI23" s="24">
        <v>0</v>
      </c>
      <c r="LCJ23" s="24">
        <v>0</v>
      </c>
      <c r="LCK23" s="24">
        <v>0</v>
      </c>
      <c r="LCL23" s="24">
        <v>0</v>
      </c>
      <c r="LCM23" s="24">
        <v>0</v>
      </c>
      <c r="LCN23" s="24">
        <v>0</v>
      </c>
      <c r="LCO23" s="24">
        <v>0</v>
      </c>
      <c r="LCP23" s="24">
        <v>0</v>
      </c>
      <c r="LCQ23" s="24">
        <v>0</v>
      </c>
      <c r="LCR23" s="24">
        <v>0</v>
      </c>
      <c r="LCS23" s="24">
        <v>0</v>
      </c>
      <c r="LCT23" s="24">
        <v>0</v>
      </c>
      <c r="LCU23" s="24">
        <v>0</v>
      </c>
      <c r="LCV23" s="24">
        <v>0</v>
      </c>
      <c r="LCW23" s="24">
        <v>0</v>
      </c>
      <c r="LCX23" s="24">
        <v>0</v>
      </c>
      <c r="LCY23" s="24">
        <v>0</v>
      </c>
      <c r="LCZ23" s="24">
        <v>0</v>
      </c>
      <c r="LDA23" s="24">
        <v>0</v>
      </c>
      <c r="LDB23" s="24">
        <v>0</v>
      </c>
      <c r="LDC23" s="24">
        <v>0</v>
      </c>
      <c r="LDD23" s="24">
        <v>0</v>
      </c>
      <c r="LDE23" s="24">
        <v>0</v>
      </c>
      <c r="LDF23" s="24">
        <v>0</v>
      </c>
      <c r="LDG23" s="24">
        <v>0</v>
      </c>
      <c r="LDH23" s="24">
        <v>0</v>
      </c>
      <c r="LDI23" s="24">
        <v>0</v>
      </c>
      <c r="LDJ23" s="24">
        <v>0</v>
      </c>
      <c r="LDK23" s="24">
        <v>0</v>
      </c>
      <c r="LDL23" s="24">
        <v>0</v>
      </c>
      <c r="LDM23" s="24">
        <v>0</v>
      </c>
      <c r="LDN23" s="24">
        <v>0</v>
      </c>
      <c r="LDO23" s="24">
        <v>0</v>
      </c>
      <c r="LDP23" s="24">
        <v>0</v>
      </c>
      <c r="LDQ23" s="24">
        <v>0</v>
      </c>
      <c r="LDR23" s="24">
        <v>0</v>
      </c>
      <c r="LDS23" s="24">
        <v>0</v>
      </c>
      <c r="LDT23" s="24">
        <v>0</v>
      </c>
      <c r="LDU23" s="24">
        <v>0</v>
      </c>
      <c r="LDV23" s="24">
        <v>0</v>
      </c>
      <c r="LDW23" s="24">
        <v>0</v>
      </c>
      <c r="LDX23" s="24">
        <v>0</v>
      </c>
      <c r="LDY23" s="24">
        <v>0</v>
      </c>
      <c r="LDZ23" s="24">
        <v>0</v>
      </c>
      <c r="LEA23" s="24">
        <v>0</v>
      </c>
      <c r="LEB23" s="24">
        <v>0</v>
      </c>
      <c r="LEC23" s="24">
        <v>0</v>
      </c>
      <c r="LED23" s="24">
        <v>0</v>
      </c>
      <c r="LEE23" s="24">
        <v>0</v>
      </c>
      <c r="LEF23" s="24">
        <v>0</v>
      </c>
      <c r="LEG23" s="24">
        <v>0</v>
      </c>
      <c r="LEH23" s="24">
        <v>0</v>
      </c>
      <c r="LEI23" s="24">
        <v>0</v>
      </c>
      <c r="LEJ23" s="24">
        <v>0</v>
      </c>
      <c r="LEK23" s="24">
        <v>0</v>
      </c>
      <c r="LEL23" s="24">
        <v>0</v>
      </c>
      <c r="LEM23" s="24">
        <v>0</v>
      </c>
      <c r="LEN23" s="24">
        <v>0</v>
      </c>
      <c r="LEO23" s="24">
        <v>0</v>
      </c>
      <c r="LEP23" s="24">
        <v>0</v>
      </c>
      <c r="LEQ23" s="24">
        <v>0</v>
      </c>
      <c r="LER23" s="24">
        <v>0</v>
      </c>
      <c r="LES23" s="24">
        <v>0</v>
      </c>
      <c r="LET23" s="24">
        <v>0</v>
      </c>
      <c r="LEU23" s="24">
        <v>0</v>
      </c>
      <c r="LEV23" s="24">
        <v>0</v>
      </c>
      <c r="LEW23" s="24">
        <v>0</v>
      </c>
      <c r="LEX23" s="24">
        <v>0</v>
      </c>
      <c r="LEY23" s="24">
        <v>0</v>
      </c>
      <c r="LEZ23" s="24">
        <v>0</v>
      </c>
      <c r="LFA23" s="24">
        <v>0</v>
      </c>
      <c r="LFB23" s="24">
        <v>0</v>
      </c>
      <c r="LFC23" s="24">
        <v>0</v>
      </c>
      <c r="LFD23" s="24">
        <v>0</v>
      </c>
      <c r="LFE23" s="24">
        <v>0</v>
      </c>
      <c r="LFF23" s="24">
        <v>0</v>
      </c>
      <c r="LFG23" s="24">
        <v>0</v>
      </c>
      <c r="LFH23" s="24">
        <v>0</v>
      </c>
      <c r="LFI23" s="24">
        <v>0</v>
      </c>
      <c r="LFJ23" s="24">
        <v>0</v>
      </c>
      <c r="LFK23" s="24">
        <v>0</v>
      </c>
      <c r="LFL23" s="24">
        <v>0</v>
      </c>
      <c r="LFM23" s="24">
        <v>0</v>
      </c>
      <c r="LFN23" s="24">
        <v>0</v>
      </c>
      <c r="LFO23" s="24">
        <v>0</v>
      </c>
      <c r="LFP23" s="24">
        <v>0</v>
      </c>
      <c r="LFQ23" s="24">
        <v>0</v>
      </c>
      <c r="LFR23" s="24">
        <v>0</v>
      </c>
      <c r="LFS23" s="24">
        <v>0</v>
      </c>
      <c r="LFT23" s="24">
        <v>0</v>
      </c>
      <c r="LFU23" s="24">
        <v>0</v>
      </c>
      <c r="LFV23" s="24">
        <v>0</v>
      </c>
      <c r="LFW23" s="24">
        <v>0</v>
      </c>
      <c r="LFX23" s="24">
        <v>0</v>
      </c>
      <c r="LFY23" s="24">
        <v>0</v>
      </c>
      <c r="LFZ23" s="24">
        <v>0</v>
      </c>
      <c r="LGA23" s="24">
        <v>0</v>
      </c>
      <c r="LGB23" s="24">
        <v>0</v>
      </c>
      <c r="LGC23" s="24">
        <v>0</v>
      </c>
      <c r="LGD23" s="24">
        <v>0</v>
      </c>
      <c r="LGE23" s="24">
        <v>0</v>
      </c>
      <c r="LGF23" s="24">
        <v>0</v>
      </c>
      <c r="LGG23" s="24">
        <v>0</v>
      </c>
      <c r="LGH23" s="24">
        <v>0</v>
      </c>
      <c r="LGI23" s="24">
        <v>0</v>
      </c>
      <c r="LGJ23" s="24">
        <v>0</v>
      </c>
      <c r="LGK23" s="24">
        <v>0</v>
      </c>
      <c r="LGL23" s="24">
        <v>0</v>
      </c>
      <c r="LGM23" s="24">
        <v>0</v>
      </c>
      <c r="LGN23" s="24">
        <v>0</v>
      </c>
      <c r="LGO23" s="24">
        <v>0</v>
      </c>
      <c r="LGP23" s="24">
        <v>0</v>
      </c>
      <c r="LGQ23" s="24">
        <v>0</v>
      </c>
      <c r="LGR23" s="24">
        <v>0</v>
      </c>
      <c r="LGS23" s="24">
        <v>0</v>
      </c>
      <c r="LGT23" s="24">
        <v>0</v>
      </c>
      <c r="LGU23" s="24">
        <v>0</v>
      </c>
      <c r="LGV23" s="24">
        <v>0</v>
      </c>
      <c r="LGW23" s="24">
        <v>0</v>
      </c>
      <c r="LGX23" s="24">
        <v>0</v>
      </c>
      <c r="LGY23" s="24">
        <v>0</v>
      </c>
      <c r="LGZ23" s="24">
        <v>0</v>
      </c>
      <c r="LHA23" s="24">
        <v>0</v>
      </c>
      <c r="LHB23" s="24">
        <v>0</v>
      </c>
      <c r="LHC23" s="24">
        <v>0</v>
      </c>
      <c r="LHD23" s="24">
        <v>0</v>
      </c>
      <c r="LHE23" s="24">
        <v>0</v>
      </c>
      <c r="LHF23" s="24">
        <v>0</v>
      </c>
      <c r="LHG23" s="24">
        <v>0</v>
      </c>
      <c r="LHH23" s="24">
        <v>0</v>
      </c>
      <c r="LHI23" s="24">
        <v>0</v>
      </c>
      <c r="LHJ23" s="24">
        <v>0</v>
      </c>
      <c r="LHK23" s="24">
        <v>0</v>
      </c>
      <c r="LHL23" s="24">
        <v>0</v>
      </c>
      <c r="LHM23" s="24">
        <v>0</v>
      </c>
      <c r="LHN23" s="24">
        <v>0</v>
      </c>
      <c r="LHO23" s="24">
        <v>0</v>
      </c>
      <c r="LHP23" s="24">
        <v>0</v>
      </c>
      <c r="LHQ23" s="24">
        <v>0</v>
      </c>
      <c r="LHR23" s="24">
        <v>0</v>
      </c>
      <c r="LHS23" s="24">
        <v>0</v>
      </c>
      <c r="LHT23" s="24">
        <v>0</v>
      </c>
      <c r="LHU23" s="24">
        <v>0</v>
      </c>
      <c r="LHV23" s="24">
        <v>0</v>
      </c>
      <c r="LHW23" s="24">
        <v>0</v>
      </c>
      <c r="LHX23" s="24">
        <v>0</v>
      </c>
      <c r="LHY23" s="24">
        <v>0</v>
      </c>
      <c r="LHZ23" s="24">
        <v>0</v>
      </c>
      <c r="LIA23" s="24">
        <v>0</v>
      </c>
      <c r="LIB23" s="24">
        <v>0</v>
      </c>
      <c r="LIC23" s="24">
        <v>0</v>
      </c>
      <c r="LID23" s="24">
        <v>0</v>
      </c>
      <c r="LIE23" s="24">
        <v>0</v>
      </c>
      <c r="LIF23" s="24">
        <v>0</v>
      </c>
      <c r="LIG23" s="24">
        <v>0</v>
      </c>
      <c r="LIH23" s="24">
        <v>0</v>
      </c>
      <c r="LII23" s="24">
        <v>0</v>
      </c>
      <c r="LIJ23" s="24">
        <v>0</v>
      </c>
      <c r="LIK23" s="24">
        <v>0</v>
      </c>
      <c r="LIL23" s="24">
        <v>0</v>
      </c>
      <c r="LIM23" s="24">
        <v>0</v>
      </c>
      <c r="LIN23" s="24">
        <v>0</v>
      </c>
      <c r="LIO23" s="24">
        <v>0</v>
      </c>
      <c r="LIP23" s="24">
        <v>0</v>
      </c>
      <c r="LIQ23" s="24">
        <v>0</v>
      </c>
      <c r="LIR23" s="24">
        <v>0</v>
      </c>
      <c r="LIS23" s="24">
        <v>0</v>
      </c>
      <c r="LIT23" s="24">
        <v>0</v>
      </c>
      <c r="LIU23" s="24">
        <v>0</v>
      </c>
      <c r="LIV23" s="24">
        <v>0</v>
      </c>
      <c r="LIW23" s="24">
        <v>0</v>
      </c>
      <c r="LIX23" s="24">
        <v>0</v>
      </c>
      <c r="LIY23" s="24">
        <v>0</v>
      </c>
      <c r="LIZ23" s="24">
        <v>0</v>
      </c>
      <c r="LJA23" s="24">
        <v>0</v>
      </c>
      <c r="LJB23" s="24">
        <v>0</v>
      </c>
      <c r="LJC23" s="24">
        <v>0</v>
      </c>
      <c r="LJD23" s="24">
        <v>0</v>
      </c>
      <c r="LJE23" s="24">
        <v>0</v>
      </c>
      <c r="LJF23" s="24">
        <v>0</v>
      </c>
      <c r="LJG23" s="24">
        <v>0</v>
      </c>
      <c r="LJH23" s="24">
        <v>0</v>
      </c>
      <c r="LJI23" s="24">
        <v>0</v>
      </c>
      <c r="LJJ23" s="24">
        <v>0</v>
      </c>
      <c r="LJK23" s="24">
        <v>0</v>
      </c>
      <c r="LJL23" s="24">
        <v>0</v>
      </c>
      <c r="LJM23" s="24">
        <v>0</v>
      </c>
      <c r="LJN23" s="24">
        <v>0</v>
      </c>
      <c r="LJO23" s="24">
        <v>0</v>
      </c>
      <c r="LJP23" s="24">
        <v>0</v>
      </c>
      <c r="LJQ23" s="24">
        <v>0</v>
      </c>
      <c r="LJR23" s="24">
        <v>0</v>
      </c>
      <c r="LJS23" s="24">
        <v>0</v>
      </c>
      <c r="LJT23" s="24">
        <v>0</v>
      </c>
      <c r="LJU23" s="24">
        <v>0</v>
      </c>
      <c r="LJV23" s="24">
        <v>0</v>
      </c>
      <c r="LJW23" s="24">
        <v>0</v>
      </c>
      <c r="LJX23" s="24">
        <v>0</v>
      </c>
      <c r="LJY23" s="24">
        <v>0</v>
      </c>
      <c r="LJZ23" s="24">
        <v>0</v>
      </c>
      <c r="LKA23" s="24">
        <v>0</v>
      </c>
      <c r="LKB23" s="24">
        <v>0</v>
      </c>
      <c r="LKC23" s="24">
        <v>0</v>
      </c>
      <c r="LKD23" s="24">
        <v>0</v>
      </c>
      <c r="LKE23" s="24">
        <v>0</v>
      </c>
      <c r="LKF23" s="24">
        <v>0</v>
      </c>
      <c r="LKG23" s="24">
        <v>0</v>
      </c>
      <c r="LKH23" s="24">
        <v>0</v>
      </c>
      <c r="LKI23" s="24">
        <v>0</v>
      </c>
      <c r="LKJ23" s="24">
        <v>0</v>
      </c>
      <c r="LKK23" s="24">
        <v>0</v>
      </c>
      <c r="LKL23" s="24">
        <v>0</v>
      </c>
      <c r="LKM23" s="24">
        <v>0</v>
      </c>
      <c r="LKN23" s="24">
        <v>0</v>
      </c>
      <c r="LKO23" s="24">
        <v>0</v>
      </c>
      <c r="LKP23" s="24">
        <v>0</v>
      </c>
      <c r="LKQ23" s="24">
        <v>0</v>
      </c>
      <c r="LKR23" s="24">
        <v>0</v>
      </c>
      <c r="LKS23" s="24">
        <v>0</v>
      </c>
      <c r="LKT23" s="24">
        <v>0</v>
      </c>
      <c r="LKU23" s="24">
        <v>0</v>
      </c>
      <c r="LKV23" s="24">
        <v>0</v>
      </c>
      <c r="LKW23" s="24">
        <v>0</v>
      </c>
      <c r="LKX23" s="24">
        <v>0</v>
      </c>
      <c r="LKY23" s="24">
        <v>0</v>
      </c>
      <c r="LKZ23" s="24">
        <v>0</v>
      </c>
      <c r="LLA23" s="24">
        <v>0</v>
      </c>
      <c r="LLB23" s="24">
        <v>0</v>
      </c>
      <c r="LLC23" s="24">
        <v>0</v>
      </c>
      <c r="LLD23" s="24">
        <v>0</v>
      </c>
      <c r="LLE23" s="24">
        <v>0</v>
      </c>
      <c r="LLF23" s="24">
        <v>0</v>
      </c>
      <c r="LLG23" s="24">
        <v>0</v>
      </c>
      <c r="LLH23" s="24">
        <v>0</v>
      </c>
      <c r="LLI23" s="24">
        <v>0</v>
      </c>
      <c r="LLJ23" s="24">
        <v>0</v>
      </c>
      <c r="LLK23" s="24">
        <v>0</v>
      </c>
      <c r="LLL23" s="24">
        <v>0</v>
      </c>
      <c r="LLM23" s="24">
        <v>0</v>
      </c>
      <c r="LLN23" s="24">
        <v>0</v>
      </c>
      <c r="LLO23" s="24">
        <v>0</v>
      </c>
      <c r="LLP23" s="24">
        <v>0</v>
      </c>
      <c r="LLQ23" s="24">
        <v>0</v>
      </c>
      <c r="LLR23" s="24">
        <v>0</v>
      </c>
      <c r="LLS23" s="24">
        <v>0</v>
      </c>
      <c r="LLT23" s="24">
        <v>0</v>
      </c>
      <c r="LLU23" s="24">
        <v>0</v>
      </c>
      <c r="LLV23" s="24">
        <v>0</v>
      </c>
      <c r="LLW23" s="24">
        <v>0</v>
      </c>
      <c r="LLX23" s="24">
        <v>0</v>
      </c>
      <c r="LLY23" s="24">
        <v>0</v>
      </c>
      <c r="LLZ23" s="24">
        <v>0</v>
      </c>
      <c r="LMA23" s="24">
        <v>0</v>
      </c>
      <c r="LMB23" s="24">
        <v>0</v>
      </c>
      <c r="LMC23" s="24">
        <v>0</v>
      </c>
      <c r="LMD23" s="24">
        <v>0</v>
      </c>
      <c r="LME23" s="24">
        <v>0</v>
      </c>
      <c r="LMF23" s="24">
        <v>0</v>
      </c>
      <c r="LMG23" s="24">
        <v>0</v>
      </c>
      <c r="LMH23" s="24">
        <v>0</v>
      </c>
      <c r="LMI23" s="24">
        <v>0</v>
      </c>
      <c r="LMJ23" s="24">
        <v>0</v>
      </c>
      <c r="LMK23" s="24">
        <v>0</v>
      </c>
      <c r="LML23" s="24">
        <v>0</v>
      </c>
      <c r="LMM23" s="24">
        <v>0</v>
      </c>
      <c r="LMN23" s="24">
        <v>0</v>
      </c>
      <c r="LMO23" s="24">
        <v>0</v>
      </c>
      <c r="LMP23" s="24">
        <v>0</v>
      </c>
      <c r="LMQ23" s="24">
        <v>0</v>
      </c>
      <c r="LMR23" s="24">
        <v>0</v>
      </c>
      <c r="LMS23" s="24">
        <v>0</v>
      </c>
      <c r="LMT23" s="24">
        <v>0</v>
      </c>
      <c r="LMU23" s="24">
        <v>0</v>
      </c>
      <c r="LMV23" s="24">
        <v>0</v>
      </c>
      <c r="LMW23" s="24">
        <v>0</v>
      </c>
      <c r="LMX23" s="24">
        <v>0</v>
      </c>
      <c r="LMY23" s="24">
        <v>0</v>
      </c>
      <c r="LMZ23" s="24">
        <v>0</v>
      </c>
      <c r="LNA23" s="24">
        <v>0</v>
      </c>
      <c r="LNB23" s="24">
        <v>0</v>
      </c>
      <c r="LNC23" s="24">
        <v>0</v>
      </c>
      <c r="LND23" s="24">
        <v>0</v>
      </c>
      <c r="LNE23" s="24">
        <v>0</v>
      </c>
      <c r="LNF23" s="24">
        <v>0</v>
      </c>
      <c r="LNG23" s="24">
        <v>0</v>
      </c>
      <c r="LNH23" s="24">
        <v>0</v>
      </c>
      <c r="LNI23" s="24">
        <v>0</v>
      </c>
      <c r="LNJ23" s="24">
        <v>0</v>
      </c>
      <c r="LNK23" s="24">
        <v>0</v>
      </c>
      <c r="LNL23" s="24">
        <v>0</v>
      </c>
      <c r="LNM23" s="24">
        <v>0</v>
      </c>
      <c r="LNN23" s="24">
        <v>0</v>
      </c>
      <c r="LNO23" s="24">
        <v>0</v>
      </c>
      <c r="LNP23" s="24">
        <v>0</v>
      </c>
      <c r="LNQ23" s="24">
        <v>0</v>
      </c>
      <c r="LNR23" s="24">
        <v>0</v>
      </c>
      <c r="LNS23" s="24">
        <v>0</v>
      </c>
      <c r="LNT23" s="24">
        <v>0</v>
      </c>
      <c r="LNU23" s="24">
        <v>0</v>
      </c>
      <c r="LNV23" s="24">
        <v>0</v>
      </c>
      <c r="LNW23" s="24">
        <v>0</v>
      </c>
      <c r="LNX23" s="24">
        <v>0</v>
      </c>
      <c r="LNY23" s="24">
        <v>0</v>
      </c>
      <c r="LNZ23" s="24">
        <v>0</v>
      </c>
      <c r="LOA23" s="24">
        <v>0</v>
      </c>
      <c r="LOB23" s="24">
        <v>0</v>
      </c>
      <c r="LOC23" s="24">
        <v>0</v>
      </c>
      <c r="LOD23" s="24">
        <v>0</v>
      </c>
      <c r="LOE23" s="24">
        <v>0</v>
      </c>
      <c r="LOF23" s="24">
        <v>0</v>
      </c>
      <c r="LOG23" s="24">
        <v>0</v>
      </c>
      <c r="LOH23" s="24">
        <v>0</v>
      </c>
      <c r="LOI23" s="24">
        <v>0</v>
      </c>
      <c r="LOJ23" s="24">
        <v>0</v>
      </c>
      <c r="LOK23" s="24">
        <v>0</v>
      </c>
      <c r="LOL23" s="24">
        <v>0</v>
      </c>
      <c r="LOM23" s="24">
        <v>0</v>
      </c>
      <c r="LON23" s="24">
        <v>0</v>
      </c>
      <c r="LOO23" s="24">
        <v>0</v>
      </c>
      <c r="LOP23" s="24">
        <v>0</v>
      </c>
      <c r="LOQ23" s="24">
        <v>0</v>
      </c>
      <c r="LOR23" s="24">
        <v>0</v>
      </c>
      <c r="LOS23" s="24">
        <v>0</v>
      </c>
      <c r="LOT23" s="24">
        <v>0</v>
      </c>
      <c r="LOU23" s="24">
        <v>0</v>
      </c>
      <c r="LOV23" s="24">
        <v>0</v>
      </c>
      <c r="LOW23" s="24">
        <v>0</v>
      </c>
      <c r="LOX23" s="24">
        <v>0</v>
      </c>
      <c r="LOY23" s="24">
        <v>0</v>
      </c>
      <c r="LOZ23" s="24">
        <v>0</v>
      </c>
      <c r="LPA23" s="24">
        <v>0</v>
      </c>
      <c r="LPB23" s="24">
        <v>0</v>
      </c>
      <c r="LPC23" s="24">
        <v>0</v>
      </c>
      <c r="LPD23" s="24">
        <v>0</v>
      </c>
      <c r="LPE23" s="24">
        <v>0</v>
      </c>
      <c r="LPF23" s="24">
        <v>0</v>
      </c>
      <c r="LPG23" s="24">
        <v>0</v>
      </c>
      <c r="LPH23" s="24">
        <v>0</v>
      </c>
      <c r="LPI23" s="24">
        <v>0</v>
      </c>
      <c r="LPJ23" s="24">
        <v>0</v>
      </c>
      <c r="LPK23" s="24">
        <v>0</v>
      </c>
      <c r="LPL23" s="24">
        <v>0</v>
      </c>
      <c r="LPM23" s="24">
        <v>0</v>
      </c>
      <c r="LPN23" s="24">
        <v>0</v>
      </c>
      <c r="LPO23" s="24">
        <v>0</v>
      </c>
      <c r="LPP23" s="24">
        <v>0</v>
      </c>
      <c r="LPQ23" s="24">
        <v>0</v>
      </c>
      <c r="LPR23" s="24">
        <v>0</v>
      </c>
      <c r="LPS23" s="24">
        <v>0</v>
      </c>
      <c r="LPT23" s="24">
        <v>0</v>
      </c>
      <c r="LPU23" s="24">
        <v>0</v>
      </c>
      <c r="LPV23" s="24">
        <v>0</v>
      </c>
      <c r="LPW23" s="24">
        <v>0</v>
      </c>
      <c r="LPX23" s="24">
        <v>0</v>
      </c>
      <c r="LPY23" s="24">
        <v>0</v>
      </c>
      <c r="LPZ23" s="24">
        <v>0</v>
      </c>
      <c r="LQA23" s="24">
        <v>0</v>
      </c>
      <c r="LQB23" s="24">
        <v>0</v>
      </c>
      <c r="LQC23" s="24">
        <v>0</v>
      </c>
      <c r="LQD23" s="24">
        <v>0</v>
      </c>
      <c r="LQE23" s="24">
        <v>0</v>
      </c>
      <c r="LQF23" s="24">
        <v>0</v>
      </c>
      <c r="LQG23" s="24">
        <v>0</v>
      </c>
      <c r="LQH23" s="24">
        <v>0</v>
      </c>
      <c r="LQI23" s="24">
        <v>0</v>
      </c>
      <c r="LQJ23" s="24">
        <v>0</v>
      </c>
      <c r="LQK23" s="24">
        <v>0</v>
      </c>
      <c r="LQL23" s="24">
        <v>0</v>
      </c>
      <c r="LQM23" s="24">
        <v>0</v>
      </c>
      <c r="LQN23" s="24">
        <v>0</v>
      </c>
      <c r="LQO23" s="24">
        <v>0</v>
      </c>
      <c r="LQP23" s="24">
        <v>0</v>
      </c>
      <c r="LQQ23" s="24">
        <v>0</v>
      </c>
      <c r="LQR23" s="24">
        <v>0</v>
      </c>
      <c r="LQS23" s="24">
        <v>0</v>
      </c>
      <c r="LQT23" s="24">
        <v>0</v>
      </c>
      <c r="LQU23" s="24">
        <v>0</v>
      </c>
      <c r="LQV23" s="24">
        <v>0</v>
      </c>
      <c r="LQW23" s="24">
        <v>0</v>
      </c>
      <c r="LQX23" s="24">
        <v>0</v>
      </c>
      <c r="LQY23" s="24">
        <v>0</v>
      </c>
      <c r="LQZ23" s="24">
        <v>0</v>
      </c>
      <c r="LRA23" s="24">
        <v>0</v>
      </c>
      <c r="LRB23" s="24">
        <v>0</v>
      </c>
      <c r="LRC23" s="24">
        <v>0</v>
      </c>
      <c r="LRD23" s="24">
        <v>0</v>
      </c>
      <c r="LRE23" s="24">
        <v>0</v>
      </c>
      <c r="LRF23" s="24">
        <v>0</v>
      </c>
      <c r="LRG23" s="24">
        <v>0</v>
      </c>
      <c r="LRH23" s="24">
        <v>0</v>
      </c>
      <c r="LRI23" s="24">
        <v>0</v>
      </c>
      <c r="LRJ23" s="24">
        <v>0</v>
      </c>
      <c r="LRK23" s="24">
        <v>0</v>
      </c>
      <c r="LRL23" s="24">
        <v>0</v>
      </c>
      <c r="LRM23" s="24">
        <v>0</v>
      </c>
      <c r="LRN23" s="24">
        <v>0</v>
      </c>
      <c r="LRO23" s="24">
        <v>0</v>
      </c>
      <c r="LRP23" s="24">
        <v>0</v>
      </c>
      <c r="LRQ23" s="24">
        <v>0</v>
      </c>
      <c r="LRR23" s="24">
        <v>0</v>
      </c>
      <c r="LRS23" s="24">
        <v>0</v>
      </c>
      <c r="LRT23" s="24">
        <v>0</v>
      </c>
      <c r="LRU23" s="24">
        <v>0</v>
      </c>
      <c r="LRV23" s="24">
        <v>0</v>
      </c>
      <c r="LRW23" s="24">
        <v>0</v>
      </c>
      <c r="LRX23" s="24">
        <v>0</v>
      </c>
      <c r="LRY23" s="24">
        <v>0</v>
      </c>
      <c r="LRZ23" s="24">
        <v>0</v>
      </c>
      <c r="LSA23" s="24">
        <v>0</v>
      </c>
      <c r="LSB23" s="24">
        <v>0</v>
      </c>
      <c r="LSC23" s="24">
        <v>0</v>
      </c>
      <c r="LSD23" s="24">
        <v>0</v>
      </c>
      <c r="LSE23" s="24">
        <v>0</v>
      </c>
      <c r="LSF23" s="24">
        <v>0</v>
      </c>
      <c r="LSG23" s="24">
        <v>0</v>
      </c>
      <c r="LSH23" s="24">
        <v>0</v>
      </c>
      <c r="LSI23" s="24">
        <v>0</v>
      </c>
      <c r="LSJ23" s="24">
        <v>0</v>
      </c>
      <c r="LSK23" s="24">
        <v>0</v>
      </c>
      <c r="LSL23" s="24">
        <v>0</v>
      </c>
      <c r="LSM23" s="24">
        <v>0</v>
      </c>
      <c r="LSN23" s="24">
        <v>0</v>
      </c>
      <c r="LSO23" s="24">
        <v>0</v>
      </c>
      <c r="LSP23" s="24">
        <v>0</v>
      </c>
      <c r="LSQ23" s="24">
        <v>0</v>
      </c>
      <c r="LSR23" s="24">
        <v>0</v>
      </c>
      <c r="LSS23" s="24">
        <v>0</v>
      </c>
      <c r="LST23" s="24">
        <v>0</v>
      </c>
      <c r="LSU23" s="24">
        <v>0</v>
      </c>
      <c r="LSV23" s="24">
        <v>0</v>
      </c>
      <c r="LSW23" s="24">
        <v>0</v>
      </c>
      <c r="LSX23" s="24">
        <v>0</v>
      </c>
      <c r="LSY23" s="24">
        <v>0</v>
      </c>
      <c r="LSZ23" s="24">
        <v>0</v>
      </c>
      <c r="LTA23" s="24">
        <v>0</v>
      </c>
      <c r="LTB23" s="24">
        <v>0</v>
      </c>
      <c r="LTC23" s="24">
        <v>0</v>
      </c>
      <c r="LTD23" s="24">
        <v>0</v>
      </c>
      <c r="LTE23" s="24">
        <v>0</v>
      </c>
      <c r="LTF23" s="24">
        <v>0</v>
      </c>
      <c r="LTG23" s="24">
        <v>0</v>
      </c>
      <c r="LTH23" s="24">
        <v>0</v>
      </c>
      <c r="LTI23" s="24">
        <v>0</v>
      </c>
      <c r="LTJ23" s="24">
        <v>0</v>
      </c>
      <c r="LTK23" s="24">
        <v>0</v>
      </c>
      <c r="LTL23" s="24">
        <v>0</v>
      </c>
      <c r="LTM23" s="24">
        <v>0</v>
      </c>
      <c r="LTN23" s="24">
        <v>0</v>
      </c>
      <c r="LTO23" s="24">
        <v>0</v>
      </c>
      <c r="LTP23" s="24">
        <v>0</v>
      </c>
      <c r="LTQ23" s="24">
        <v>0</v>
      </c>
      <c r="LTR23" s="24">
        <v>0</v>
      </c>
      <c r="LTS23" s="24">
        <v>0</v>
      </c>
      <c r="LTT23" s="24">
        <v>0</v>
      </c>
      <c r="LTU23" s="24">
        <v>0</v>
      </c>
      <c r="LTV23" s="24">
        <v>0</v>
      </c>
      <c r="LTW23" s="24">
        <v>0</v>
      </c>
      <c r="LTX23" s="24">
        <v>0</v>
      </c>
      <c r="LTY23" s="24">
        <v>0</v>
      </c>
      <c r="LTZ23" s="24">
        <v>0</v>
      </c>
      <c r="LUA23" s="24">
        <v>0</v>
      </c>
      <c r="LUB23" s="24">
        <v>0</v>
      </c>
      <c r="LUC23" s="24">
        <v>0</v>
      </c>
      <c r="LUD23" s="24">
        <v>0</v>
      </c>
      <c r="LUE23" s="24">
        <v>0</v>
      </c>
      <c r="LUF23" s="24">
        <v>0</v>
      </c>
      <c r="LUG23" s="24">
        <v>0</v>
      </c>
      <c r="LUH23" s="24">
        <v>0</v>
      </c>
      <c r="LUI23" s="24">
        <v>0</v>
      </c>
      <c r="LUJ23" s="24">
        <v>0</v>
      </c>
      <c r="LUK23" s="24">
        <v>0</v>
      </c>
      <c r="LUL23" s="24">
        <v>0</v>
      </c>
      <c r="LUM23" s="24">
        <v>0</v>
      </c>
      <c r="LUN23" s="24">
        <v>0</v>
      </c>
      <c r="LUO23" s="24">
        <v>0</v>
      </c>
      <c r="LUP23" s="24">
        <v>0</v>
      </c>
      <c r="LUQ23" s="24">
        <v>0</v>
      </c>
      <c r="LUR23" s="24">
        <v>0</v>
      </c>
      <c r="LUS23" s="24">
        <v>0</v>
      </c>
      <c r="LUT23" s="24">
        <v>0</v>
      </c>
      <c r="LUU23" s="24">
        <v>0</v>
      </c>
      <c r="LUV23" s="24">
        <v>0</v>
      </c>
      <c r="LUW23" s="24">
        <v>0</v>
      </c>
      <c r="LUX23" s="24">
        <v>0</v>
      </c>
      <c r="LUY23" s="24">
        <v>0</v>
      </c>
      <c r="LUZ23" s="24">
        <v>0</v>
      </c>
      <c r="LVA23" s="24">
        <v>0</v>
      </c>
      <c r="LVB23" s="24">
        <v>0</v>
      </c>
      <c r="LVC23" s="24">
        <v>0</v>
      </c>
      <c r="LVD23" s="24">
        <v>0</v>
      </c>
      <c r="LVE23" s="24">
        <v>0</v>
      </c>
      <c r="LVF23" s="24">
        <v>0</v>
      </c>
      <c r="LVG23" s="24">
        <v>0</v>
      </c>
      <c r="LVH23" s="24">
        <v>0</v>
      </c>
      <c r="LVI23" s="24">
        <v>0</v>
      </c>
      <c r="LVJ23" s="24">
        <v>0</v>
      </c>
      <c r="LVK23" s="24">
        <v>0</v>
      </c>
      <c r="LVL23" s="24">
        <v>0</v>
      </c>
      <c r="LVM23" s="24">
        <v>0</v>
      </c>
      <c r="LVN23" s="24">
        <v>0</v>
      </c>
      <c r="LVO23" s="24">
        <v>0</v>
      </c>
      <c r="LVP23" s="24">
        <v>0</v>
      </c>
      <c r="LVQ23" s="24">
        <v>0</v>
      </c>
      <c r="LVR23" s="24">
        <v>0</v>
      </c>
      <c r="LVS23" s="24">
        <v>0</v>
      </c>
      <c r="LVT23" s="24">
        <v>0</v>
      </c>
      <c r="LVU23" s="24">
        <v>0</v>
      </c>
      <c r="LVV23" s="24">
        <v>0</v>
      </c>
      <c r="LVW23" s="24">
        <v>0</v>
      </c>
      <c r="LVX23" s="24">
        <v>0</v>
      </c>
      <c r="LVY23" s="24">
        <v>0</v>
      </c>
      <c r="LVZ23" s="24">
        <v>0</v>
      </c>
      <c r="LWA23" s="24">
        <v>0</v>
      </c>
      <c r="LWB23" s="24">
        <v>0</v>
      </c>
      <c r="LWC23" s="24">
        <v>0</v>
      </c>
      <c r="LWD23" s="24">
        <v>0</v>
      </c>
      <c r="LWE23" s="24">
        <v>0</v>
      </c>
      <c r="LWF23" s="24">
        <v>0</v>
      </c>
      <c r="LWG23" s="24">
        <v>0</v>
      </c>
      <c r="LWH23" s="24">
        <v>0</v>
      </c>
      <c r="LWI23" s="24">
        <v>0</v>
      </c>
      <c r="LWJ23" s="24">
        <v>0</v>
      </c>
      <c r="LWK23" s="24">
        <v>0</v>
      </c>
      <c r="LWL23" s="24">
        <v>0</v>
      </c>
      <c r="LWM23" s="24">
        <v>0</v>
      </c>
      <c r="LWN23" s="24">
        <v>0</v>
      </c>
      <c r="LWO23" s="24">
        <v>0</v>
      </c>
      <c r="LWP23" s="24">
        <v>0</v>
      </c>
      <c r="LWQ23" s="24">
        <v>0</v>
      </c>
      <c r="LWR23" s="24">
        <v>0</v>
      </c>
      <c r="LWS23" s="24">
        <v>0</v>
      </c>
      <c r="LWT23" s="24">
        <v>0</v>
      </c>
      <c r="LWU23" s="24">
        <v>0</v>
      </c>
      <c r="LWV23" s="24">
        <v>0</v>
      </c>
      <c r="LWW23" s="24">
        <v>0</v>
      </c>
      <c r="LWX23" s="24">
        <v>0</v>
      </c>
      <c r="LWY23" s="24">
        <v>0</v>
      </c>
      <c r="LWZ23" s="24">
        <v>0</v>
      </c>
      <c r="LXA23" s="24">
        <v>0</v>
      </c>
      <c r="LXB23" s="24">
        <v>0</v>
      </c>
      <c r="LXC23" s="24">
        <v>0</v>
      </c>
      <c r="LXD23" s="24">
        <v>0</v>
      </c>
      <c r="LXE23" s="24">
        <v>0</v>
      </c>
      <c r="LXF23" s="24">
        <v>0</v>
      </c>
      <c r="LXG23" s="24">
        <v>0</v>
      </c>
      <c r="LXH23" s="24">
        <v>0</v>
      </c>
      <c r="LXI23" s="24">
        <v>0</v>
      </c>
      <c r="LXJ23" s="24">
        <v>0</v>
      </c>
      <c r="LXK23" s="24">
        <v>0</v>
      </c>
      <c r="LXL23" s="24">
        <v>0</v>
      </c>
      <c r="LXM23" s="24">
        <v>0</v>
      </c>
      <c r="LXN23" s="24">
        <v>0</v>
      </c>
      <c r="LXO23" s="24">
        <v>0</v>
      </c>
      <c r="LXP23" s="24">
        <v>0</v>
      </c>
      <c r="LXQ23" s="24">
        <v>0</v>
      </c>
      <c r="LXR23" s="24">
        <v>0</v>
      </c>
      <c r="LXS23" s="24">
        <v>0</v>
      </c>
      <c r="LXT23" s="24">
        <v>0</v>
      </c>
      <c r="LXU23" s="24">
        <v>0</v>
      </c>
      <c r="LXV23" s="24">
        <v>0</v>
      </c>
      <c r="LXW23" s="24">
        <v>0</v>
      </c>
      <c r="LXX23" s="24">
        <v>0</v>
      </c>
      <c r="LXY23" s="24">
        <v>0</v>
      </c>
      <c r="LXZ23" s="24">
        <v>0</v>
      </c>
      <c r="LYA23" s="24">
        <v>0</v>
      </c>
      <c r="LYB23" s="24">
        <v>0</v>
      </c>
      <c r="LYC23" s="24">
        <v>0</v>
      </c>
      <c r="LYD23" s="24">
        <v>0</v>
      </c>
      <c r="LYE23" s="24">
        <v>0</v>
      </c>
      <c r="LYF23" s="24">
        <v>0</v>
      </c>
      <c r="LYG23" s="24">
        <v>0</v>
      </c>
      <c r="LYH23" s="24">
        <v>0</v>
      </c>
      <c r="LYI23" s="24">
        <v>0</v>
      </c>
      <c r="LYJ23" s="24">
        <v>0</v>
      </c>
      <c r="LYK23" s="24">
        <v>0</v>
      </c>
      <c r="LYL23" s="24">
        <v>0</v>
      </c>
      <c r="LYM23" s="24">
        <v>0</v>
      </c>
      <c r="LYN23" s="24">
        <v>0</v>
      </c>
      <c r="LYO23" s="24">
        <v>0</v>
      </c>
      <c r="LYP23" s="24">
        <v>0</v>
      </c>
      <c r="LYQ23" s="24">
        <v>0</v>
      </c>
      <c r="LYR23" s="24">
        <v>0</v>
      </c>
      <c r="LYS23" s="24">
        <v>0</v>
      </c>
      <c r="LYT23" s="24">
        <v>0</v>
      </c>
      <c r="LYU23" s="24">
        <v>0</v>
      </c>
      <c r="LYV23" s="24">
        <v>0</v>
      </c>
      <c r="LYW23" s="24">
        <v>0</v>
      </c>
      <c r="LYX23" s="24">
        <v>0</v>
      </c>
      <c r="LYY23" s="24">
        <v>0</v>
      </c>
      <c r="LYZ23" s="24">
        <v>0</v>
      </c>
      <c r="LZA23" s="24">
        <v>0</v>
      </c>
      <c r="LZB23" s="24">
        <v>0</v>
      </c>
      <c r="LZC23" s="24">
        <v>0</v>
      </c>
      <c r="LZD23" s="24">
        <v>0</v>
      </c>
      <c r="LZE23" s="24">
        <v>0</v>
      </c>
      <c r="LZF23" s="24">
        <v>0</v>
      </c>
      <c r="LZG23" s="24">
        <v>0</v>
      </c>
      <c r="LZH23" s="24">
        <v>0</v>
      </c>
      <c r="LZI23" s="24">
        <v>0</v>
      </c>
      <c r="LZJ23" s="24">
        <v>0</v>
      </c>
      <c r="LZK23" s="24">
        <v>0</v>
      </c>
      <c r="LZL23" s="24">
        <v>0</v>
      </c>
      <c r="LZM23" s="24">
        <v>0</v>
      </c>
      <c r="LZN23" s="24">
        <v>0</v>
      </c>
      <c r="LZO23" s="24">
        <v>0</v>
      </c>
      <c r="LZP23" s="24">
        <v>0</v>
      </c>
      <c r="LZQ23" s="24">
        <v>0</v>
      </c>
      <c r="LZR23" s="24">
        <v>0</v>
      </c>
      <c r="LZS23" s="24">
        <v>0</v>
      </c>
      <c r="LZT23" s="24">
        <v>0</v>
      </c>
      <c r="LZU23" s="24">
        <v>0</v>
      </c>
      <c r="LZV23" s="24">
        <v>0</v>
      </c>
      <c r="LZW23" s="24">
        <v>0</v>
      </c>
      <c r="LZX23" s="24">
        <v>0</v>
      </c>
      <c r="LZY23" s="24">
        <v>0</v>
      </c>
      <c r="LZZ23" s="24">
        <v>0</v>
      </c>
      <c r="MAA23" s="24">
        <v>0</v>
      </c>
      <c r="MAB23" s="24">
        <v>0</v>
      </c>
      <c r="MAC23" s="24">
        <v>0</v>
      </c>
      <c r="MAD23" s="24">
        <v>0</v>
      </c>
      <c r="MAE23" s="24">
        <v>0</v>
      </c>
      <c r="MAF23" s="24">
        <v>0</v>
      </c>
      <c r="MAG23" s="24">
        <v>0</v>
      </c>
      <c r="MAH23" s="24">
        <v>0</v>
      </c>
      <c r="MAI23" s="24">
        <v>0</v>
      </c>
      <c r="MAJ23" s="24">
        <v>0</v>
      </c>
      <c r="MAK23" s="24">
        <v>0</v>
      </c>
      <c r="MAL23" s="24">
        <v>0</v>
      </c>
      <c r="MAM23" s="24">
        <v>0</v>
      </c>
      <c r="MAN23" s="24">
        <v>0</v>
      </c>
      <c r="MAO23" s="24">
        <v>0</v>
      </c>
      <c r="MAP23" s="24">
        <v>0</v>
      </c>
      <c r="MAQ23" s="24">
        <v>0</v>
      </c>
      <c r="MAR23" s="24">
        <v>0</v>
      </c>
      <c r="MAS23" s="24">
        <v>0</v>
      </c>
      <c r="MAT23" s="24">
        <v>0</v>
      </c>
      <c r="MAU23" s="24">
        <v>0</v>
      </c>
      <c r="MAV23" s="24">
        <v>0</v>
      </c>
      <c r="MAW23" s="24">
        <v>0</v>
      </c>
      <c r="MAX23" s="24">
        <v>0</v>
      </c>
      <c r="MAY23" s="24">
        <v>0</v>
      </c>
      <c r="MAZ23" s="24">
        <v>0</v>
      </c>
      <c r="MBA23" s="24">
        <v>0</v>
      </c>
      <c r="MBB23" s="24">
        <v>0</v>
      </c>
      <c r="MBC23" s="24">
        <v>0</v>
      </c>
      <c r="MBD23" s="24">
        <v>0</v>
      </c>
      <c r="MBE23" s="24">
        <v>0</v>
      </c>
      <c r="MBF23" s="24">
        <v>0</v>
      </c>
      <c r="MBG23" s="24">
        <v>0</v>
      </c>
      <c r="MBH23" s="24">
        <v>0</v>
      </c>
      <c r="MBI23" s="24">
        <v>0</v>
      </c>
      <c r="MBJ23" s="24">
        <v>0</v>
      </c>
      <c r="MBK23" s="24">
        <v>0</v>
      </c>
      <c r="MBL23" s="24">
        <v>0</v>
      </c>
      <c r="MBM23" s="24">
        <v>0</v>
      </c>
      <c r="MBN23" s="24">
        <v>0</v>
      </c>
      <c r="MBO23" s="24">
        <v>0</v>
      </c>
      <c r="MBP23" s="24">
        <v>0</v>
      </c>
      <c r="MBQ23" s="24">
        <v>0</v>
      </c>
      <c r="MBR23" s="24">
        <v>0</v>
      </c>
      <c r="MBS23" s="24">
        <v>0</v>
      </c>
      <c r="MBT23" s="24">
        <v>0</v>
      </c>
      <c r="MBU23" s="24">
        <v>0</v>
      </c>
      <c r="MBV23" s="24">
        <v>0</v>
      </c>
      <c r="MBW23" s="24">
        <v>0</v>
      </c>
      <c r="MBX23" s="24">
        <v>0</v>
      </c>
      <c r="MBY23" s="24">
        <v>0</v>
      </c>
      <c r="MBZ23" s="24">
        <v>0</v>
      </c>
      <c r="MCA23" s="24">
        <v>0</v>
      </c>
      <c r="MCB23" s="24">
        <v>0</v>
      </c>
      <c r="MCC23" s="24">
        <v>0</v>
      </c>
      <c r="MCD23" s="24">
        <v>0</v>
      </c>
      <c r="MCE23" s="24">
        <v>0</v>
      </c>
      <c r="MCF23" s="24">
        <v>0</v>
      </c>
      <c r="MCG23" s="24">
        <v>0</v>
      </c>
      <c r="MCH23" s="24">
        <v>0</v>
      </c>
      <c r="MCI23" s="24">
        <v>0</v>
      </c>
      <c r="MCJ23" s="24">
        <v>0</v>
      </c>
      <c r="MCK23" s="24">
        <v>0</v>
      </c>
      <c r="MCL23" s="24">
        <v>0</v>
      </c>
      <c r="MCM23" s="24">
        <v>0</v>
      </c>
      <c r="MCN23" s="24">
        <v>0</v>
      </c>
      <c r="MCO23" s="24">
        <v>0</v>
      </c>
      <c r="MCP23" s="24">
        <v>0</v>
      </c>
      <c r="MCQ23" s="24">
        <v>0</v>
      </c>
      <c r="MCR23" s="24">
        <v>0</v>
      </c>
      <c r="MCS23" s="24">
        <v>0</v>
      </c>
      <c r="MCT23" s="24">
        <v>0</v>
      </c>
      <c r="MCU23" s="24">
        <v>0</v>
      </c>
      <c r="MCV23" s="24">
        <v>0</v>
      </c>
      <c r="MCW23" s="24">
        <v>0</v>
      </c>
      <c r="MCX23" s="24">
        <v>0</v>
      </c>
      <c r="MCY23" s="24">
        <v>0</v>
      </c>
      <c r="MCZ23" s="24">
        <v>0</v>
      </c>
      <c r="MDA23" s="24">
        <v>0</v>
      </c>
      <c r="MDB23" s="24">
        <v>0</v>
      </c>
      <c r="MDC23" s="24">
        <v>0</v>
      </c>
      <c r="MDD23" s="24">
        <v>0</v>
      </c>
      <c r="MDE23" s="24">
        <v>0</v>
      </c>
      <c r="MDF23" s="24">
        <v>0</v>
      </c>
      <c r="MDG23" s="24">
        <v>0</v>
      </c>
      <c r="MDH23" s="24">
        <v>0</v>
      </c>
      <c r="MDI23" s="24">
        <v>0</v>
      </c>
      <c r="MDJ23" s="24">
        <v>0</v>
      </c>
      <c r="MDK23" s="24">
        <v>0</v>
      </c>
      <c r="MDL23" s="24">
        <v>0</v>
      </c>
      <c r="MDM23" s="24">
        <v>0</v>
      </c>
      <c r="MDN23" s="24">
        <v>0</v>
      </c>
      <c r="MDO23" s="24">
        <v>0</v>
      </c>
      <c r="MDP23" s="24">
        <v>0</v>
      </c>
      <c r="MDQ23" s="24">
        <v>0</v>
      </c>
      <c r="MDR23" s="24">
        <v>0</v>
      </c>
      <c r="MDS23" s="24">
        <v>0</v>
      </c>
      <c r="MDT23" s="24">
        <v>0</v>
      </c>
      <c r="MDU23" s="24">
        <v>0</v>
      </c>
      <c r="MDV23" s="24">
        <v>0</v>
      </c>
      <c r="MDW23" s="24">
        <v>0</v>
      </c>
      <c r="MDX23" s="24">
        <v>0</v>
      </c>
      <c r="MDY23" s="24">
        <v>0</v>
      </c>
      <c r="MDZ23" s="24">
        <v>0</v>
      </c>
      <c r="MEA23" s="24">
        <v>0</v>
      </c>
      <c r="MEB23" s="24">
        <v>0</v>
      </c>
      <c r="MEC23" s="24">
        <v>0</v>
      </c>
      <c r="MED23" s="24">
        <v>0</v>
      </c>
      <c r="MEE23" s="24">
        <v>0</v>
      </c>
      <c r="MEF23" s="24">
        <v>0</v>
      </c>
      <c r="MEG23" s="24">
        <v>0</v>
      </c>
      <c r="MEH23" s="24">
        <v>0</v>
      </c>
      <c r="MEI23" s="24">
        <v>0</v>
      </c>
      <c r="MEJ23" s="24">
        <v>0</v>
      </c>
      <c r="MEK23" s="24">
        <v>0</v>
      </c>
      <c r="MEL23" s="24">
        <v>0</v>
      </c>
      <c r="MEM23" s="24">
        <v>0</v>
      </c>
      <c r="MEN23" s="24">
        <v>0</v>
      </c>
      <c r="MEO23" s="24">
        <v>0</v>
      </c>
      <c r="MEP23" s="24">
        <v>0</v>
      </c>
      <c r="MEQ23" s="24">
        <v>0</v>
      </c>
      <c r="MER23" s="24">
        <v>0</v>
      </c>
      <c r="MES23" s="24">
        <v>0</v>
      </c>
      <c r="MET23" s="24">
        <v>0</v>
      </c>
      <c r="MEU23" s="24">
        <v>0</v>
      </c>
      <c r="MEV23" s="24">
        <v>0</v>
      </c>
      <c r="MEW23" s="24">
        <v>0</v>
      </c>
      <c r="MEX23" s="24">
        <v>0</v>
      </c>
      <c r="MEY23" s="24">
        <v>0</v>
      </c>
      <c r="MEZ23" s="24">
        <v>0</v>
      </c>
      <c r="MFA23" s="24">
        <v>0</v>
      </c>
      <c r="MFB23" s="24">
        <v>0</v>
      </c>
      <c r="MFC23" s="24">
        <v>0</v>
      </c>
      <c r="MFD23" s="24">
        <v>0</v>
      </c>
      <c r="MFE23" s="24">
        <v>0</v>
      </c>
      <c r="MFF23" s="24">
        <v>0</v>
      </c>
      <c r="MFG23" s="24">
        <v>0</v>
      </c>
      <c r="MFH23" s="24">
        <v>0</v>
      </c>
      <c r="MFI23" s="24">
        <v>0</v>
      </c>
      <c r="MFJ23" s="24">
        <v>0</v>
      </c>
      <c r="MFK23" s="24">
        <v>0</v>
      </c>
      <c r="MFL23" s="24">
        <v>0</v>
      </c>
      <c r="MFM23" s="24">
        <v>0</v>
      </c>
      <c r="MFN23" s="24">
        <v>0</v>
      </c>
      <c r="MFO23" s="24">
        <v>0</v>
      </c>
      <c r="MFP23" s="24">
        <v>0</v>
      </c>
      <c r="MFQ23" s="24">
        <v>0</v>
      </c>
      <c r="MFR23" s="24">
        <v>0</v>
      </c>
      <c r="MFS23" s="24">
        <v>0</v>
      </c>
      <c r="MFT23" s="24">
        <v>0</v>
      </c>
      <c r="MFU23" s="24">
        <v>0</v>
      </c>
      <c r="MFV23" s="24">
        <v>0</v>
      </c>
      <c r="MFW23" s="24">
        <v>0</v>
      </c>
      <c r="MFX23" s="24">
        <v>0</v>
      </c>
      <c r="MFY23" s="24">
        <v>0</v>
      </c>
      <c r="MFZ23" s="24">
        <v>0</v>
      </c>
      <c r="MGA23" s="24">
        <v>0</v>
      </c>
      <c r="MGB23" s="24">
        <v>0</v>
      </c>
      <c r="MGC23" s="24">
        <v>0</v>
      </c>
      <c r="MGD23" s="24">
        <v>0</v>
      </c>
      <c r="MGE23" s="24">
        <v>0</v>
      </c>
      <c r="MGF23" s="24">
        <v>0</v>
      </c>
      <c r="MGG23" s="24">
        <v>0</v>
      </c>
      <c r="MGH23" s="24">
        <v>0</v>
      </c>
      <c r="MGI23" s="24">
        <v>0</v>
      </c>
      <c r="MGJ23" s="24">
        <v>0</v>
      </c>
      <c r="MGK23" s="24">
        <v>0</v>
      </c>
      <c r="MGL23" s="24">
        <v>0</v>
      </c>
      <c r="MGM23" s="24">
        <v>0</v>
      </c>
      <c r="MGN23" s="24">
        <v>0</v>
      </c>
      <c r="MGO23" s="24">
        <v>0</v>
      </c>
      <c r="MGP23" s="24">
        <v>0</v>
      </c>
      <c r="MGQ23" s="24">
        <v>0</v>
      </c>
      <c r="MGR23" s="24">
        <v>0</v>
      </c>
      <c r="MGS23" s="24">
        <v>0</v>
      </c>
      <c r="MGT23" s="24">
        <v>0</v>
      </c>
      <c r="MGU23" s="24">
        <v>0</v>
      </c>
      <c r="MGV23" s="24">
        <v>0</v>
      </c>
      <c r="MGW23" s="24">
        <v>0</v>
      </c>
      <c r="MGX23" s="24">
        <v>0</v>
      </c>
      <c r="MGY23" s="24">
        <v>0</v>
      </c>
      <c r="MGZ23" s="24">
        <v>0</v>
      </c>
      <c r="MHA23" s="24">
        <v>0</v>
      </c>
      <c r="MHB23" s="24">
        <v>0</v>
      </c>
      <c r="MHC23" s="24">
        <v>0</v>
      </c>
      <c r="MHD23" s="24">
        <v>0</v>
      </c>
      <c r="MHE23" s="24">
        <v>0</v>
      </c>
      <c r="MHF23" s="24">
        <v>0</v>
      </c>
      <c r="MHG23" s="24">
        <v>0</v>
      </c>
      <c r="MHH23" s="24">
        <v>0</v>
      </c>
      <c r="MHI23" s="24">
        <v>0</v>
      </c>
      <c r="MHJ23" s="24">
        <v>0</v>
      </c>
      <c r="MHK23" s="24">
        <v>0</v>
      </c>
      <c r="MHL23" s="24">
        <v>0</v>
      </c>
      <c r="MHM23" s="24">
        <v>0</v>
      </c>
      <c r="MHN23" s="24">
        <v>0</v>
      </c>
      <c r="MHO23" s="24">
        <v>0</v>
      </c>
      <c r="MHP23" s="24">
        <v>0</v>
      </c>
      <c r="MHQ23" s="24">
        <v>0</v>
      </c>
      <c r="MHR23" s="24">
        <v>0</v>
      </c>
      <c r="MHS23" s="24">
        <v>0</v>
      </c>
      <c r="MHT23" s="24">
        <v>0</v>
      </c>
      <c r="MHU23" s="24">
        <v>0</v>
      </c>
      <c r="MHV23" s="24">
        <v>0</v>
      </c>
      <c r="MHW23" s="24">
        <v>0</v>
      </c>
      <c r="MHX23" s="24">
        <v>0</v>
      </c>
      <c r="MHY23" s="24">
        <v>0</v>
      </c>
      <c r="MHZ23" s="24">
        <v>0</v>
      </c>
      <c r="MIA23" s="24">
        <v>0</v>
      </c>
      <c r="MIB23" s="24">
        <v>0</v>
      </c>
      <c r="MIC23" s="24">
        <v>0</v>
      </c>
      <c r="MID23" s="24">
        <v>0</v>
      </c>
      <c r="MIE23" s="24">
        <v>0</v>
      </c>
      <c r="MIF23" s="24">
        <v>0</v>
      </c>
      <c r="MIG23" s="24">
        <v>0</v>
      </c>
      <c r="MIH23" s="24">
        <v>0</v>
      </c>
      <c r="MII23" s="24">
        <v>0</v>
      </c>
      <c r="MIJ23" s="24">
        <v>0</v>
      </c>
      <c r="MIK23" s="24">
        <v>0</v>
      </c>
      <c r="MIL23" s="24">
        <v>0</v>
      </c>
      <c r="MIM23" s="24">
        <v>0</v>
      </c>
      <c r="MIN23" s="24">
        <v>0</v>
      </c>
      <c r="MIO23" s="24">
        <v>0</v>
      </c>
      <c r="MIP23" s="24">
        <v>0</v>
      </c>
      <c r="MIQ23" s="24">
        <v>0</v>
      </c>
      <c r="MIR23" s="24">
        <v>0</v>
      </c>
      <c r="MIS23" s="24">
        <v>0</v>
      </c>
      <c r="MIT23" s="24">
        <v>0</v>
      </c>
      <c r="MIU23" s="24">
        <v>0</v>
      </c>
      <c r="MIV23" s="24">
        <v>0</v>
      </c>
      <c r="MIW23" s="24">
        <v>0</v>
      </c>
      <c r="MIX23" s="24">
        <v>0</v>
      </c>
      <c r="MIY23" s="24">
        <v>0</v>
      </c>
      <c r="MIZ23" s="24">
        <v>0</v>
      </c>
      <c r="MJA23" s="24">
        <v>0</v>
      </c>
      <c r="MJB23" s="24">
        <v>0</v>
      </c>
      <c r="MJC23" s="24">
        <v>0</v>
      </c>
      <c r="MJD23" s="24">
        <v>0</v>
      </c>
      <c r="MJE23" s="24">
        <v>0</v>
      </c>
      <c r="MJF23" s="24">
        <v>0</v>
      </c>
      <c r="MJG23" s="24">
        <v>0</v>
      </c>
      <c r="MJH23" s="24">
        <v>0</v>
      </c>
      <c r="MJI23" s="24">
        <v>0</v>
      </c>
      <c r="MJJ23" s="24">
        <v>0</v>
      </c>
      <c r="MJK23" s="24">
        <v>0</v>
      </c>
      <c r="MJL23" s="24">
        <v>0</v>
      </c>
      <c r="MJM23" s="24">
        <v>0</v>
      </c>
      <c r="MJN23" s="24">
        <v>0</v>
      </c>
      <c r="MJO23" s="24">
        <v>0</v>
      </c>
      <c r="MJP23" s="24">
        <v>0</v>
      </c>
      <c r="MJQ23" s="24">
        <v>0</v>
      </c>
      <c r="MJR23" s="24">
        <v>0</v>
      </c>
      <c r="MJS23" s="24">
        <v>0</v>
      </c>
      <c r="MJT23" s="24">
        <v>0</v>
      </c>
      <c r="MJU23" s="24">
        <v>0</v>
      </c>
      <c r="MJV23" s="24">
        <v>0</v>
      </c>
      <c r="MJW23" s="24">
        <v>0</v>
      </c>
      <c r="MJX23" s="24">
        <v>0</v>
      </c>
      <c r="MJY23" s="24">
        <v>0</v>
      </c>
      <c r="MJZ23" s="24">
        <v>0</v>
      </c>
      <c r="MKA23" s="24">
        <v>0</v>
      </c>
      <c r="MKB23" s="24">
        <v>0</v>
      </c>
      <c r="MKC23" s="24">
        <v>0</v>
      </c>
      <c r="MKD23" s="24">
        <v>0</v>
      </c>
      <c r="MKE23" s="24">
        <v>0</v>
      </c>
      <c r="MKF23" s="24">
        <v>0</v>
      </c>
      <c r="MKG23" s="24">
        <v>0</v>
      </c>
      <c r="MKH23" s="24">
        <v>0</v>
      </c>
      <c r="MKI23" s="24">
        <v>0</v>
      </c>
      <c r="MKJ23" s="24">
        <v>0</v>
      </c>
      <c r="MKK23" s="24">
        <v>0</v>
      </c>
      <c r="MKL23" s="24">
        <v>0</v>
      </c>
      <c r="MKM23" s="24">
        <v>0</v>
      </c>
      <c r="MKN23" s="24">
        <v>0</v>
      </c>
      <c r="MKO23" s="24">
        <v>0</v>
      </c>
      <c r="MKP23" s="24">
        <v>0</v>
      </c>
      <c r="MKQ23" s="24">
        <v>0</v>
      </c>
      <c r="MKR23" s="24">
        <v>0</v>
      </c>
      <c r="MKS23" s="24">
        <v>0</v>
      </c>
      <c r="MKT23" s="24">
        <v>0</v>
      </c>
      <c r="MKU23" s="24">
        <v>0</v>
      </c>
      <c r="MKV23" s="24">
        <v>0</v>
      </c>
      <c r="MKW23" s="24">
        <v>0</v>
      </c>
      <c r="MKX23" s="24">
        <v>0</v>
      </c>
      <c r="MKY23" s="24">
        <v>0</v>
      </c>
      <c r="MKZ23" s="24">
        <v>0</v>
      </c>
      <c r="MLA23" s="24">
        <v>0</v>
      </c>
      <c r="MLB23" s="24">
        <v>0</v>
      </c>
      <c r="MLC23" s="24">
        <v>0</v>
      </c>
      <c r="MLD23" s="24">
        <v>0</v>
      </c>
      <c r="MLE23" s="24">
        <v>0</v>
      </c>
      <c r="MLF23" s="24">
        <v>0</v>
      </c>
      <c r="MLG23" s="24">
        <v>0</v>
      </c>
      <c r="MLH23" s="24">
        <v>0</v>
      </c>
      <c r="MLI23" s="24">
        <v>0</v>
      </c>
      <c r="MLJ23" s="24">
        <v>0</v>
      </c>
      <c r="MLK23" s="24">
        <v>0</v>
      </c>
      <c r="MLL23" s="24">
        <v>0</v>
      </c>
      <c r="MLM23" s="24">
        <v>0</v>
      </c>
      <c r="MLN23" s="24">
        <v>0</v>
      </c>
      <c r="MLO23" s="24">
        <v>0</v>
      </c>
      <c r="MLP23" s="24">
        <v>0</v>
      </c>
      <c r="MLQ23" s="24">
        <v>0</v>
      </c>
      <c r="MLR23" s="24">
        <v>0</v>
      </c>
      <c r="MLS23" s="24">
        <v>0</v>
      </c>
      <c r="MLT23" s="24">
        <v>0</v>
      </c>
      <c r="MLU23" s="24">
        <v>0</v>
      </c>
      <c r="MLV23" s="24">
        <v>0</v>
      </c>
      <c r="MLW23" s="24">
        <v>0</v>
      </c>
      <c r="MLX23" s="24">
        <v>0</v>
      </c>
      <c r="MLY23" s="24">
        <v>0</v>
      </c>
      <c r="MLZ23" s="24">
        <v>0</v>
      </c>
      <c r="MMA23" s="24">
        <v>0</v>
      </c>
      <c r="MMB23" s="24">
        <v>0</v>
      </c>
      <c r="MMC23" s="24">
        <v>0</v>
      </c>
      <c r="MMD23" s="24">
        <v>0</v>
      </c>
      <c r="MME23" s="24">
        <v>0</v>
      </c>
      <c r="MMF23" s="24">
        <v>0</v>
      </c>
      <c r="MMG23" s="24">
        <v>0</v>
      </c>
      <c r="MMH23" s="24">
        <v>0</v>
      </c>
      <c r="MMI23" s="24">
        <v>0</v>
      </c>
      <c r="MMJ23" s="24">
        <v>0</v>
      </c>
      <c r="MMK23" s="24">
        <v>0</v>
      </c>
      <c r="MML23" s="24">
        <v>0</v>
      </c>
      <c r="MMM23" s="24">
        <v>0</v>
      </c>
      <c r="MMN23" s="24">
        <v>0</v>
      </c>
      <c r="MMO23" s="24">
        <v>0</v>
      </c>
      <c r="MMP23" s="24">
        <v>0</v>
      </c>
      <c r="MMQ23" s="24">
        <v>0</v>
      </c>
      <c r="MMR23" s="24">
        <v>0</v>
      </c>
      <c r="MMS23" s="24">
        <v>0</v>
      </c>
      <c r="MMT23" s="24">
        <v>0</v>
      </c>
      <c r="MMU23" s="24">
        <v>0</v>
      </c>
      <c r="MMV23" s="24">
        <v>0</v>
      </c>
      <c r="MMW23" s="24">
        <v>0</v>
      </c>
      <c r="MMX23" s="24">
        <v>0</v>
      </c>
      <c r="MMY23" s="24">
        <v>0</v>
      </c>
      <c r="MMZ23" s="24">
        <v>0</v>
      </c>
      <c r="MNA23" s="24">
        <v>0</v>
      </c>
      <c r="MNB23" s="24">
        <v>0</v>
      </c>
      <c r="MNC23" s="24">
        <v>0</v>
      </c>
      <c r="MND23" s="24">
        <v>0</v>
      </c>
      <c r="MNE23" s="24">
        <v>0</v>
      </c>
      <c r="MNF23" s="24">
        <v>0</v>
      </c>
      <c r="MNG23" s="24">
        <v>0</v>
      </c>
      <c r="MNH23" s="24">
        <v>0</v>
      </c>
      <c r="MNI23" s="24">
        <v>0</v>
      </c>
      <c r="MNJ23" s="24">
        <v>0</v>
      </c>
      <c r="MNK23" s="24">
        <v>0</v>
      </c>
      <c r="MNL23" s="24">
        <v>0</v>
      </c>
      <c r="MNM23" s="24">
        <v>0</v>
      </c>
      <c r="MNN23" s="24">
        <v>0</v>
      </c>
      <c r="MNO23" s="24">
        <v>0</v>
      </c>
      <c r="MNP23" s="24">
        <v>0</v>
      </c>
      <c r="MNQ23" s="24">
        <v>0</v>
      </c>
      <c r="MNR23" s="24">
        <v>0</v>
      </c>
      <c r="MNS23" s="24">
        <v>0</v>
      </c>
      <c r="MNT23" s="24">
        <v>0</v>
      </c>
      <c r="MNU23" s="24">
        <v>0</v>
      </c>
      <c r="MNV23" s="24">
        <v>0</v>
      </c>
      <c r="MNW23" s="24">
        <v>0</v>
      </c>
      <c r="MNX23" s="24">
        <v>0</v>
      </c>
      <c r="MNY23" s="24">
        <v>0</v>
      </c>
      <c r="MNZ23" s="24">
        <v>0</v>
      </c>
      <c r="MOA23" s="24">
        <v>0</v>
      </c>
      <c r="MOB23" s="24">
        <v>0</v>
      </c>
      <c r="MOC23" s="24">
        <v>0</v>
      </c>
      <c r="MOD23" s="24">
        <v>0</v>
      </c>
      <c r="MOE23" s="24">
        <v>0</v>
      </c>
      <c r="MOF23" s="24">
        <v>0</v>
      </c>
      <c r="MOG23" s="24">
        <v>0</v>
      </c>
      <c r="MOH23" s="24">
        <v>0</v>
      </c>
      <c r="MOI23" s="24">
        <v>0</v>
      </c>
      <c r="MOJ23" s="24">
        <v>0</v>
      </c>
      <c r="MOK23" s="24">
        <v>0</v>
      </c>
      <c r="MOL23" s="24">
        <v>0</v>
      </c>
      <c r="MOM23" s="24">
        <v>0</v>
      </c>
      <c r="MON23" s="24">
        <v>0</v>
      </c>
      <c r="MOO23" s="24">
        <v>0</v>
      </c>
      <c r="MOP23" s="24">
        <v>0</v>
      </c>
      <c r="MOQ23" s="24">
        <v>0</v>
      </c>
      <c r="MOR23" s="24">
        <v>0</v>
      </c>
      <c r="MOS23" s="24">
        <v>0</v>
      </c>
      <c r="MOT23" s="24">
        <v>0</v>
      </c>
      <c r="MOU23" s="24">
        <v>0</v>
      </c>
      <c r="MOV23" s="24">
        <v>0</v>
      </c>
      <c r="MOW23" s="24">
        <v>0</v>
      </c>
      <c r="MOX23" s="24">
        <v>0</v>
      </c>
      <c r="MOY23" s="24">
        <v>0</v>
      </c>
      <c r="MOZ23" s="24">
        <v>0</v>
      </c>
      <c r="MPA23" s="24">
        <v>0</v>
      </c>
      <c r="MPB23" s="24">
        <v>0</v>
      </c>
      <c r="MPC23" s="24">
        <v>0</v>
      </c>
      <c r="MPD23" s="24">
        <v>0</v>
      </c>
      <c r="MPE23" s="24">
        <v>0</v>
      </c>
      <c r="MPF23" s="24">
        <v>0</v>
      </c>
      <c r="MPG23" s="24">
        <v>0</v>
      </c>
      <c r="MPH23" s="24">
        <v>0</v>
      </c>
      <c r="MPI23" s="24">
        <v>0</v>
      </c>
      <c r="MPJ23" s="24">
        <v>0</v>
      </c>
      <c r="MPK23" s="24">
        <v>0</v>
      </c>
      <c r="MPL23" s="24">
        <v>0</v>
      </c>
      <c r="MPM23" s="24">
        <v>0</v>
      </c>
      <c r="MPN23" s="24">
        <v>0</v>
      </c>
      <c r="MPO23" s="24">
        <v>0</v>
      </c>
      <c r="MPP23" s="24">
        <v>0</v>
      </c>
      <c r="MPQ23" s="24">
        <v>0</v>
      </c>
      <c r="MPR23" s="24">
        <v>0</v>
      </c>
      <c r="MPS23" s="24">
        <v>0</v>
      </c>
      <c r="MPT23" s="24">
        <v>0</v>
      </c>
      <c r="MPU23" s="24">
        <v>0</v>
      </c>
      <c r="MPV23" s="24">
        <v>0</v>
      </c>
      <c r="MPW23" s="24">
        <v>0</v>
      </c>
      <c r="MPX23" s="24">
        <v>0</v>
      </c>
      <c r="MPY23" s="24">
        <v>0</v>
      </c>
      <c r="MPZ23" s="24">
        <v>0</v>
      </c>
      <c r="MQA23" s="24">
        <v>0</v>
      </c>
      <c r="MQB23" s="24">
        <v>0</v>
      </c>
      <c r="MQC23" s="24">
        <v>0</v>
      </c>
      <c r="MQD23" s="24">
        <v>0</v>
      </c>
      <c r="MQE23" s="24">
        <v>0</v>
      </c>
      <c r="MQF23" s="24">
        <v>0</v>
      </c>
      <c r="MQG23" s="24">
        <v>0</v>
      </c>
      <c r="MQH23" s="24">
        <v>0</v>
      </c>
      <c r="MQI23" s="24">
        <v>0</v>
      </c>
      <c r="MQJ23" s="24">
        <v>0</v>
      </c>
      <c r="MQK23" s="24">
        <v>0</v>
      </c>
      <c r="MQL23" s="24">
        <v>0</v>
      </c>
      <c r="MQM23" s="24">
        <v>0</v>
      </c>
      <c r="MQN23" s="24">
        <v>0</v>
      </c>
      <c r="MQO23" s="24">
        <v>0</v>
      </c>
      <c r="MQP23" s="24">
        <v>0</v>
      </c>
      <c r="MQQ23" s="24">
        <v>0</v>
      </c>
      <c r="MQR23" s="24">
        <v>0</v>
      </c>
      <c r="MQS23" s="24">
        <v>0</v>
      </c>
      <c r="MQT23" s="24">
        <v>0</v>
      </c>
      <c r="MQU23" s="24">
        <v>0</v>
      </c>
      <c r="MQV23" s="24">
        <v>0</v>
      </c>
      <c r="MQW23" s="24">
        <v>0</v>
      </c>
      <c r="MQX23" s="24">
        <v>0</v>
      </c>
      <c r="MQY23" s="24">
        <v>0</v>
      </c>
      <c r="MQZ23" s="24">
        <v>0</v>
      </c>
      <c r="MRA23" s="24">
        <v>0</v>
      </c>
      <c r="MRB23" s="24">
        <v>0</v>
      </c>
      <c r="MRC23" s="24">
        <v>0</v>
      </c>
      <c r="MRD23" s="24">
        <v>0</v>
      </c>
      <c r="MRE23" s="24">
        <v>0</v>
      </c>
      <c r="MRF23" s="24">
        <v>0</v>
      </c>
      <c r="MRG23" s="24">
        <v>0</v>
      </c>
      <c r="MRH23" s="24">
        <v>0</v>
      </c>
      <c r="MRI23" s="24">
        <v>0</v>
      </c>
      <c r="MRJ23" s="24">
        <v>0</v>
      </c>
      <c r="MRK23" s="24">
        <v>0</v>
      </c>
      <c r="MRL23" s="24">
        <v>0</v>
      </c>
      <c r="MRM23" s="24">
        <v>0</v>
      </c>
      <c r="MRN23" s="24">
        <v>0</v>
      </c>
      <c r="MRO23" s="24">
        <v>0</v>
      </c>
      <c r="MRP23" s="24">
        <v>0</v>
      </c>
      <c r="MRQ23" s="24">
        <v>0</v>
      </c>
      <c r="MRR23" s="24">
        <v>0</v>
      </c>
      <c r="MRS23" s="24">
        <v>0</v>
      </c>
      <c r="MRT23" s="24">
        <v>0</v>
      </c>
      <c r="MRU23" s="24">
        <v>0</v>
      </c>
      <c r="MRV23" s="24">
        <v>0</v>
      </c>
      <c r="MRW23" s="24">
        <v>0</v>
      </c>
      <c r="MRX23" s="24">
        <v>0</v>
      </c>
      <c r="MRY23" s="24">
        <v>0</v>
      </c>
      <c r="MRZ23" s="24">
        <v>0</v>
      </c>
      <c r="MSA23" s="24">
        <v>0</v>
      </c>
      <c r="MSB23" s="24">
        <v>0</v>
      </c>
      <c r="MSC23" s="24">
        <v>0</v>
      </c>
      <c r="MSD23" s="24">
        <v>0</v>
      </c>
      <c r="MSE23" s="24">
        <v>0</v>
      </c>
      <c r="MSF23" s="24">
        <v>0</v>
      </c>
      <c r="MSG23" s="24">
        <v>0</v>
      </c>
      <c r="MSH23" s="24">
        <v>0</v>
      </c>
      <c r="MSI23" s="24">
        <v>0</v>
      </c>
      <c r="MSJ23" s="24">
        <v>0</v>
      </c>
      <c r="MSK23" s="24">
        <v>0</v>
      </c>
      <c r="MSL23" s="24">
        <v>0</v>
      </c>
      <c r="MSM23" s="24">
        <v>0</v>
      </c>
      <c r="MSN23" s="24">
        <v>0</v>
      </c>
      <c r="MSO23" s="24">
        <v>0</v>
      </c>
      <c r="MSP23" s="24">
        <v>0</v>
      </c>
      <c r="MSQ23" s="24">
        <v>0</v>
      </c>
      <c r="MSR23" s="24">
        <v>0</v>
      </c>
      <c r="MSS23" s="24">
        <v>0</v>
      </c>
      <c r="MST23" s="24">
        <v>0</v>
      </c>
      <c r="MSU23" s="24">
        <v>0</v>
      </c>
      <c r="MSV23" s="24">
        <v>0</v>
      </c>
      <c r="MSW23" s="24">
        <v>0</v>
      </c>
      <c r="MSX23" s="24">
        <v>0</v>
      </c>
      <c r="MSY23" s="24">
        <v>0</v>
      </c>
      <c r="MSZ23" s="24">
        <v>0</v>
      </c>
      <c r="MTA23" s="24">
        <v>0</v>
      </c>
      <c r="MTB23" s="24">
        <v>0</v>
      </c>
      <c r="MTC23" s="24">
        <v>0</v>
      </c>
      <c r="MTD23" s="24">
        <v>0</v>
      </c>
      <c r="MTE23" s="24">
        <v>0</v>
      </c>
      <c r="MTF23" s="24">
        <v>0</v>
      </c>
      <c r="MTG23" s="24">
        <v>0</v>
      </c>
      <c r="MTH23" s="24">
        <v>0</v>
      </c>
      <c r="MTI23" s="24">
        <v>0</v>
      </c>
      <c r="MTJ23" s="24">
        <v>0</v>
      </c>
      <c r="MTK23" s="24">
        <v>0</v>
      </c>
      <c r="MTL23" s="24">
        <v>0</v>
      </c>
      <c r="MTM23" s="24">
        <v>0</v>
      </c>
      <c r="MTN23" s="24">
        <v>0</v>
      </c>
      <c r="MTO23" s="24">
        <v>0</v>
      </c>
      <c r="MTP23" s="24">
        <v>0</v>
      </c>
      <c r="MTQ23" s="24">
        <v>0</v>
      </c>
      <c r="MTR23" s="24">
        <v>0</v>
      </c>
      <c r="MTS23" s="24">
        <v>0</v>
      </c>
      <c r="MTT23" s="24">
        <v>0</v>
      </c>
      <c r="MTU23" s="24">
        <v>0</v>
      </c>
      <c r="MTV23" s="24">
        <v>0</v>
      </c>
      <c r="MTW23" s="24">
        <v>0</v>
      </c>
      <c r="MTX23" s="24">
        <v>0</v>
      </c>
      <c r="MTY23" s="24">
        <v>0</v>
      </c>
      <c r="MTZ23" s="24">
        <v>0</v>
      </c>
      <c r="MUA23" s="24">
        <v>0</v>
      </c>
      <c r="MUB23" s="24">
        <v>0</v>
      </c>
      <c r="MUC23" s="24">
        <v>0</v>
      </c>
      <c r="MUD23" s="24">
        <v>0</v>
      </c>
      <c r="MUE23" s="24">
        <v>0</v>
      </c>
      <c r="MUF23" s="24">
        <v>0</v>
      </c>
      <c r="MUG23" s="24">
        <v>0</v>
      </c>
      <c r="MUH23" s="24">
        <v>0</v>
      </c>
      <c r="MUI23" s="24">
        <v>0</v>
      </c>
      <c r="MUJ23" s="24">
        <v>0</v>
      </c>
      <c r="MUK23" s="24">
        <v>0</v>
      </c>
      <c r="MUL23" s="24">
        <v>0</v>
      </c>
      <c r="MUM23" s="24">
        <v>0</v>
      </c>
      <c r="MUN23" s="24">
        <v>0</v>
      </c>
      <c r="MUO23" s="24">
        <v>0</v>
      </c>
      <c r="MUP23" s="24">
        <v>0</v>
      </c>
      <c r="MUQ23" s="24">
        <v>0</v>
      </c>
      <c r="MUR23" s="24">
        <v>0</v>
      </c>
      <c r="MUS23" s="24">
        <v>0</v>
      </c>
      <c r="MUT23" s="24">
        <v>0</v>
      </c>
      <c r="MUU23" s="24">
        <v>0</v>
      </c>
      <c r="MUV23" s="24">
        <v>0</v>
      </c>
      <c r="MUW23" s="24">
        <v>0</v>
      </c>
      <c r="MUX23" s="24">
        <v>0</v>
      </c>
      <c r="MUY23" s="24">
        <v>0</v>
      </c>
      <c r="MUZ23" s="24">
        <v>0</v>
      </c>
      <c r="MVA23" s="24">
        <v>0</v>
      </c>
      <c r="MVB23" s="24">
        <v>0</v>
      </c>
      <c r="MVC23" s="24">
        <v>0</v>
      </c>
      <c r="MVD23" s="24">
        <v>0</v>
      </c>
      <c r="MVE23" s="24">
        <v>0</v>
      </c>
      <c r="MVF23" s="24">
        <v>0</v>
      </c>
      <c r="MVG23" s="24">
        <v>0</v>
      </c>
      <c r="MVH23" s="24">
        <v>0</v>
      </c>
      <c r="MVI23" s="24">
        <v>0</v>
      </c>
      <c r="MVJ23" s="24">
        <v>0</v>
      </c>
      <c r="MVK23" s="24">
        <v>0</v>
      </c>
      <c r="MVL23" s="24">
        <v>0</v>
      </c>
      <c r="MVM23" s="24">
        <v>0</v>
      </c>
      <c r="MVN23" s="24">
        <v>0</v>
      </c>
      <c r="MVO23" s="24">
        <v>0</v>
      </c>
      <c r="MVP23" s="24">
        <v>0</v>
      </c>
      <c r="MVQ23" s="24">
        <v>0</v>
      </c>
      <c r="MVR23" s="24">
        <v>0</v>
      </c>
      <c r="MVS23" s="24">
        <v>0</v>
      </c>
      <c r="MVT23" s="24">
        <v>0</v>
      </c>
      <c r="MVU23" s="24">
        <v>0</v>
      </c>
      <c r="MVV23" s="24">
        <v>0</v>
      </c>
      <c r="MVW23" s="24">
        <v>0</v>
      </c>
      <c r="MVX23" s="24">
        <v>0</v>
      </c>
      <c r="MVY23" s="24">
        <v>0</v>
      </c>
      <c r="MVZ23" s="24">
        <v>0</v>
      </c>
      <c r="MWA23" s="24">
        <v>0</v>
      </c>
      <c r="MWB23" s="24">
        <v>0</v>
      </c>
      <c r="MWC23" s="24">
        <v>0</v>
      </c>
      <c r="MWD23" s="24">
        <v>0</v>
      </c>
      <c r="MWE23" s="24">
        <v>0</v>
      </c>
      <c r="MWF23" s="24">
        <v>0</v>
      </c>
      <c r="MWG23" s="24">
        <v>0</v>
      </c>
      <c r="MWH23" s="24">
        <v>0</v>
      </c>
      <c r="MWI23" s="24">
        <v>0</v>
      </c>
      <c r="MWJ23" s="24">
        <v>0</v>
      </c>
      <c r="MWK23" s="24">
        <v>0</v>
      </c>
      <c r="MWL23" s="24">
        <v>0</v>
      </c>
      <c r="MWM23" s="24">
        <v>0</v>
      </c>
      <c r="MWN23" s="24">
        <v>0</v>
      </c>
      <c r="MWO23" s="24">
        <v>0</v>
      </c>
      <c r="MWP23" s="24">
        <v>0</v>
      </c>
      <c r="MWQ23" s="24">
        <v>0</v>
      </c>
      <c r="MWR23" s="24">
        <v>0</v>
      </c>
      <c r="MWS23" s="24">
        <v>0</v>
      </c>
      <c r="MWT23" s="24">
        <v>0</v>
      </c>
      <c r="MWU23" s="24">
        <v>0</v>
      </c>
      <c r="MWV23" s="24">
        <v>0</v>
      </c>
      <c r="MWW23" s="24">
        <v>0</v>
      </c>
      <c r="MWX23" s="24">
        <v>0</v>
      </c>
      <c r="MWY23" s="24">
        <v>0</v>
      </c>
      <c r="MWZ23" s="24">
        <v>0</v>
      </c>
      <c r="MXA23" s="24">
        <v>0</v>
      </c>
      <c r="MXB23" s="24">
        <v>0</v>
      </c>
      <c r="MXC23" s="24">
        <v>0</v>
      </c>
      <c r="MXD23" s="24">
        <v>0</v>
      </c>
      <c r="MXE23" s="24">
        <v>0</v>
      </c>
      <c r="MXF23" s="24">
        <v>0</v>
      </c>
      <c r="MXG23" s="24">
        <v>0</v>
      </c>
      <c r="MXH23" s="24">
        <v>0</v>
      </c>
      <c r="MXI23" s="24">
        <v>0</v>
      </c>
      <c r="MXJ23" s="24">
        <v>0</v>
      </c>
      <c r="MXK23" s="24">
        <v>0</v>
      </c>
      <c r="MXL23" s="24">
        <v>0</v>
      </c>
      <c r="MXM23" s="24">
        <v>0</v>
      </c>
      <c r="MXN23" s="24">
        <v>0</v>
      </c>
      <c r="MXO23" s="24">
        <v>0</v>
      </c>
      <c r="MXP23" s="24">
        <v>0</v>
      </c>
      <c r="MXQ23" s="24">
        <v>0</v>
      </c>
      <c r="MXR23" s="24">
        <v>0</v>
      </c>
      <c r="MXS23" s="24">
        <v>0</v>
      </c>
      <c r="MXT23" s="24">
        <v>0</v>
      </c>
      <c r="MXU23" s="24">
        <v>0</v>
      </c>
      <c r="MXV23" s="24">
        <v>0</v>
      </c>
      <c r="MXW23" s="24">
        <v>0</v>
      </c>
      <c r="MXX23" s="24">
        <v>0</v>
      </c>
      <c r="MXY23" s="24">
        <v>0</v>
      </c>
      <c r="MXZ23" s="24">
        <v>0</v>
      </c>
      <c r="MYA23" s="24">
        <v>0</v>
      </c>
      <c r="MYB23" s="24">
        <v>0</v>
      </c>
      <c r="MYC23" s="24">
        <v>0</v>
      </c>
      <c r="MYD23" s="24">
        <v>0</v>
      </c>
      <c r="MYE23" s="24">
        <v>0</v>
      </c>
      <c r="MYF23" s="24">
        <v>0</v>
      </c>
      <c r="MYG23" s="24">
        <v>0</v>
      </c>
      <c r="MYH23" s="24">
        <v>0</v>
      </c>
      <c r="MYI23" s="24">
        <v>0</v>
      </c>
      <c r="MYJ23" s="24">
        <v>0</v>
      </c>
      <c r="MYK23" s="24">
        <v>0</v>
      </c>
      <c r="MYL23" s="24">
        <v>0</v>
      </c>
      <c r="MYM23" s="24">
        <v>0</v>
      </c>
      <c r="MYN23" s="24">
        <v>0</v>
      </c>
      <c r="MYO23" s="24">
        <v>0</v>
      </c>
      <c r="MYP23" s="24">
        <v>0</v>
      </c>
      <c r="MYQ23" s="24">
        <v>0</v>
      </c>
      <c r="MYR23" s="24">
        <v>0</v>
      </c>
      <c r="MYS23" s="24">
        <v>0</v>
      </c>
      <c r="MYT23" s="24">
        <v>0</v>
      </c>
      <c r="MYU23" s="24">
        <v>0</v>
      </c>
      <c r="MYV23" s="24">
        <v>0</v>
      </c>
      <c r="MYW23" s="24">
        <v>0</v>
      </c>
      <c r="MYX23" s="24">
        <v>0</v>
      </c>
      <c r="MYY23" s="24">
        <v>0</v>
      </c>
      <c r="MYZ23" s="24">
        <v>0</v>
      </c>
      <c r="MZA23" s="24">
        <v>0</v>
      </c>
      <c r="MZB23" s="24">
        <v>0</v>
      </c>
      <c r="MZC23" s="24">
        <v>0</v>
      </c>
      <c r="MZD23" s="24">
        <v>0</v>
      </c>
      <c r="MZE23" s="24">
        <v>0</v>
      </c>
      <c r="MZF23" s="24">
        <v>0</v>
      </c>
      <c r="MZG23" s="24">
        <v>0</v>
      </c>
      <c r="MZH23" s="24">
        <v>0</v>
      </c>
      <c r="MZI23" s="24">
        <v>0</v>
      </c>
      <c r="MZJ23" s="24">
        <v>0</v>
      </c>
      <c r="MZK23" s="24">
        <v>0</v>
      </c>
      <c r="MZL23" s="24">
        <v>0</v>
      </c>
      <c r="MZM23" s="24">
        <v>0</v>
      </c>
      <c r="MZN23" s="24">
        <v>0</v>
      </c>
      <c r="MZO23" s="24">
        <v>0</v>
      </c>
      <c r="MZP23" s="24">
        <v>0</v>
      </c>
      <c r="MZQ23" s="24">
        <v>0</v>
      </c>
      <c r="MZR23" s="24">
        <v>0</v>
      </c>
      <c r="MZS23" s="24">
        <v>0</v>
      </c>
      <c r="MZT23" s="24">
        <v>0</v>
      </c>
      <c r="MZU23" s="24">
        <v>0</v>
      </c>
      <c r="MZV23" s="24">
        <v>0</v>
      </c>
      <c r="MZW23" s="24">
        <v>0</v>
      </c>
      <c r="MZX23" s="24">
        <v>0</v>
      </c>
      <c r="MZY23" s="24">
        <v>0</v>
      </c>
      <c r="MZZ23" s="24">
        <v>0</v>
      </c>
      <c r="NAA23" s="24">
        <v>0</v>
      </c>
      <c r="NAB23" s="24">
        <v>0</v>
      </c>
      <c r="NAC23" s="24">
        <v>0</v>
      </c>
      <c r="NAD23" s="24">
        <v>0</v>
      </c>
      <c r="NAE23" s="24">
        <v>0</v>
      </c>
      <c r="NAF23" s="24">
        <v>0</v>
      </c>
      <c r="NAG23" s="24">
        <v>0</v>
      </c>
      <c r="NAH23" s="24">
        <v>0</v>
      </c>
      <c r="NAI23" s="24">
        <v>0</v>
      </c>
      <c r="NAJ23" s="24">
        <v>0</v>
      </c>
      <c r="NAK23" s="24">
        <v>0</v>
      </c>
      <c r="NAL23" s="24">
        <v>0</v>
      </c>
      <c r="NAM23" s="24">
        <v>0</v>
      </c>
      <c r="NAN23" s="24">
        <v>0</v>
      </c>
      <c r="NAO23" s="24">
        <v>0</v>
      </c>
      <c r="NAP23" s="24">
        <v>0</v>
      </c>
      <c r="NAQ23" s="24">
        <v>0</v>
      </c>
      <c r="NAR23" s="24">
        <v>0</v>
      </c>
      <c r="NAS23" s="24">
        <v>0</v>
      </c>
      <c r="NAT23" s="24">
        <v>0</v>
      </c>
      <c r="NAU23" s="24">
        <v>0</v>
      </c>
      <c r="NAV23" s="24">
        <v>0</v>
      </c>
      <c r="NAW23" s="24">
        <v>0</v>
      </c>
      <c r="NAX23" s="24">
        <v>0</v>
      </c>
      <c r="NAY23" s="24">
        <v>0</v>
      </c>
      <c r="NAZ23" s="24">
        <v>0</v>
      </c>
      <c r="NBA23" s="24">
        <v>0</v>
      </c>
      <c r="NBB23" s="24">
        <v>0</v>
      </c>
      <c r="NBC23" s="24">
        <v>0</v>
      </c>
      <c r="NBD23" s="24">
        <v>0</v>
      </c>
      <c r="NBE23" s="24">
        <v>0</v>
      </c>
      <c r="NBF23" s="24">
        <v>0</v>
      </c>
      <c r="NBG23" s="24">
        <v>0</v>
      </c>
      <c r="NBH23" s="24">
        <v>0</v>
      </c>
      <c r="NBI23" s="24">
        <v>0</v>
      </c>
      <c r="NBJ23" s="24">
        <v>0</v>
      </c>
      <c r="NBK23" s="24">
        <v>0</v>
      </c>
      <c r="NBL23" s="24">
        <v>0</v>
      </c>
      <c r="NBM23" s="24">
        <v>0</v>
      </c>
      <c r="NBN23" s="24">
        <v>0</v>
      </c>
      <c r="NBO23" s="24">
        <v>0</v>
      </c>
      <c r="NBP23" s="24">
        <v>0</v>
      </c>
      <c r="NBQ23" s="24">
        <v>0</v>
      </c>
      <c r="NBR23" s="24">
        <v>0</v>
      </c>
      <c r="NBS23" s="24">
        <v>0</v>
      </c>
      <c r="NBT23" s="24">
        <v>0</v>
      </c>
      <c r="NBU23" s="24">
        <v>0</v>
      </c>
      <c r="NBV23" s="24">
        <v>0</v>
      </c>
      <c r="NBW23" s="24">
        <v>0</v>
      </c>
      <c r="NBX23" s="24">
        <v>0</v>
      </c>
      <c r="NBY23" s="24">
        <v>0</v>
      </c>
      <c r="NBZ23" s="24">
        <v>0</v>
      </c>
      <c r="NCA23" s="24">
        <v>0</v>
      </c>
      <c r="NCB23" s="24">
        <v>0</v>
      </c>
      <c r="NCC23" s="24">
        <v>0</v>
      </c>
      <c r="NCD23" s="24">
        <v>0</v>
      </c>
      <c r="NCE23" s="24">
        <v>0</v>
      </c>
      <c r="NCF23" s="24">
        <v>0</v>
      </c>
      <c r="NCG23" s="24">
        <v>0</v>
      </c>
      <c r="NCH23" s="24">
        <v>0</v>
      </c>
      <c r="NCI23" s="24">
        <v>0</v>
      </c>
      <c r="NCJ23" s="24">
        <v>0</v>
      </c>
      <c r="NCK23" s="24">
        <v>0</v>
      </c>
      <c r="NCL23" s="24">
        <v>0</v>
      </c>
      <c r="NCM23" s="24">
        <v>0</v>
      </c>
      <c r="NCN23" s="24">
        <v>0</v>
      </c>
      <c r="NCO23" s="24">
        <v>0</v>
      </c>
      <c r="NCP23" s="24">
        <v>0</v>
      </c>
      <c r="NCQ23" s="24">
        <v>0</v>
      </c>
      <c r="NCR23" s="24">
        <v>0</v>
      </c>
      <c r="NCS23" s="24">
        <v>0</v>
      </c>
      <c r="NCT23" s="24">
        <v>0</v>
      </c>
      <c r="NCU23" s="24">
        <v>0</v>
      </c>
      <c r="NCV23" s="24">
        <v>0</v>
      </c>
      <c r="NCW23" s="24">
        <v>0</v>
      </c>
      <c r="NCX23" s="24">
        <v>0</v>
      </c>
      <c r="NCY23" s="24">
        <v>0</v>
      </c>
      <c r="NCZ23" s="24">
        <v>0</v>
      </c>
      <c r="NDA23" s="24">
        <v>0</v>
      </c>
      <c r="NDB23" s="24">
        <v>0</v>
      </c>
      <c r="NDC23" s="24">
        <v>0</v>
      </c>
      <c r="NDD23" s="24">
        <v>0</v>
      </c>
      <c r="NDE23" s="24">
        <v>0</v>
      </c>
      <c r="NDF23" s="24">
        <v>0</v>
      </c>
      <c r="NDG23" s="24">
        <v>0</v>
      </c>
      <c r="NDH23" s="24">
        <v>0</v>
      </c>
      <c r="NDI23" s="24">
        <v>0</v>
      </c>
      <c r="NDJ23" s="24">
        <v>0</v>
      </c>
      <c r="NDK23" s="24">
        <v>0</v>
      </c>
      <c r="NDL23" s="24">
        <v>0</v>
      </c>
      <c r="NDM23" s="24">
        <v>0</v>
      </c>
      <c r="NDN23" s="24">
        <v>0</v>
      </c>
      <c r="NDO23" s="24">
        <v>0</v>
      </c>
      <c r="NDP23" s="24">
        <v>0</v>
      </c>
      <c r="NDQ23" s="24">
        <v>0</v>
      </c>
      <c r="NDR23" s="24">
        <v>0</v>
      </c>
      <c r="NDS23" s="24">
        <v>0</v>
      </c>
      <c r="NDT23" s="24">
        <v>0</v>
      </c>
      <c r="NDU23" s="24">
        <v>0</v>
      </c>
      <c r="NDV23" s="24">
        <v>0</v>
      </c>
      <c r="NDW23" s="24">
        <v>0</v>
      </c>
      <c r="NDX23" s="24">
        <v>0</v>
      </c>
      <c r="NDY23" s="24">
        <v>0</v>
      </c>
      <c r="NDZ23" s="24">
        <v>0</v>
      </c>
      <c r="NEA23" s="24">
        <v>0</v>
      </c>
      <c r="NEB23" s="24">
        <v>0</v>
      </c>
      <c r="NEC23" s="24">
        <v>0</v>
      </c>
      <c r="NED23" s="24">
        <v>0</v>
      </c>
      <c r="NEE23" s="24">
        <v>0</v>
      </c>
      <c r="NEF23" s="24">
        <v>0</v>
      </c>
      <c r="NEG23" s="24">
        <v>0</v>
      </c>
      <c r="NEH23" s="24">
        <v>0</v>
      </c>
      <c r="NEI23" s="24">
        <v>0</v>
      </c>
      <c r="NEJ23" s="24">
        <v>0</v>
      </c>
      <c r="NEK23" s="24">
        <v>0</v>
      </c>
      <c r="NEL23" s="24">
        <v>0</v>
      </c>
      <c r="NEM23" s="24">
        <v>0</v>
      </c>
      <c r="NEN23" s="24">
        <v>0</v>
      </c>
      <c r="NEO23" s="24">
        <v>0</v>
      </c>
      <c r="NEP23" s="24">
        <v>0</v>
      </c>
      <c r="NEQ23" s="24">
        <v>0</v>
      </c>
      <c r="NER23" s="24">
        <v>0</v>
      </c>
      <c r="NES23" s="24">
        <v>0</v>
      </c>
      <c r="NET23" s="24">
        <v>0</v>
      </c>
      <c r="NEU23" s="24">
        <v>0</v>
      </c>
      <c r="NEV23" s="24">
        <v>0</v>
      </c>
      <c r="NEW23" s="24">
        <v>0</v>
      </c>
      <c r="NEX23" s="24">
        <v>0</v>
      </c>
      <c r="NEY23" s="24">
        <v>0</v>
      </c>
      <c r="NEZ23" s="24">
        <v>0</v>
      </c>
      <c r="NFA23" s="24">
        <v>0</v>
      </c>
      <c r="NFB23" s="24">
        <v>0</v>
      </c>
      <c r="NFC23" s="24">
        <v>0</v>
      </c>
      <c r="NFD23" s="24">
        <v>0</v>
      </c>
      <c r="NFE23" s="24">
        <v>0</v>
      </c>
      <c r="NFF23" s="24">
        <v>0</v>
      </c>
      <c r="NFG23" s="24">
        <v>0</v>
      </c>
      <c r="NFH23" s="24">
        <v>0</v>
      </c>
      <c r="NFI23" s="24">
        <v>0</v>
      </c>
      <c r="NFJ23" s="24">
        <v>0</v>
      </c>
      <c r="NFK23" s="24">
        <v>0</v>
      </c>
      <c r="NFL23" s="24">
        <v>0</v>
      </c>
      <c r="NFM23" s="24">
        <v>0</v>
      </c>
      <c r="NFN23" s="24">
        <v>0</v>
      </c>
      <c r="NFO23" s="24">
        <v>0</v>
      </c>
      <c r="NFP23" s="24">
        <v>0</v>
      </c>
      <c r="NFQ23" s="24">
        <v>0</v>
      </c>
      <c r="NFR23" s="24">
        <v>0</v>
      </c>
      <c r="NFS23" s="24">
        <v>0</v>
      </c>
      <c r="NFT23" s="24">
        <v>0</v>
      </c>
      <c r="NFU23" s="24">
        <v>0</v>
      </c>
      <c r="NFV23" s="24">
        <v>0</v>
      </c>
      <c r="NFW23" s="24">
        <v>0</v>
      </c>
      <c r="NFX23" s="24">
        <v>0</v>
      </c>
      <c r="NFY23" s="24">
        <v>0</v>
      </c>
      <c r="NFZ23" s="24">
        <v>0</v>
      </c>
      <c r="NGA23" s="24">
        <v>0</v>
      </c>
      <c r="NGB23" s="24">
        <v>0</v>
      </c>
      <c r="NGC23" s="24">
        <v>0</v>
      </c>
      <c r="NGD23" s="24">
        <v>0</v>
      </c>
      <c r="NGE23" s="24">
        <v>0</v>
      </c>
      <c r="NGF23" s="24">
        <v>0</v>
      </c>
      <c r="NGG23" s="24">
        <v>0</v>
      </c>
      <c r="NGH23" s="24">
        <v>0</v>
      </c>
      <c r="NGI23" s="24">
        <v>0</v>
      </c>
      <c r="NGJ23" s="24">
        <v>0</v>
      </c>
      <c r="NGK23" s="24">
        <v>0</v>
      </c>
      <c r="NGL23" s="24">
        <v>0</v>
      </c>
      <c r="NGM23" s="24">
        <v>0</v>
      </c>
      <c r="NGN23" s="24">
        <v>0</v>
      </c>
      <c r="NGO23" s="24">
        <v>0</v>
      </c>
      <c r="NGP23" s="24">
        <v>0</v>
      </c>
      <c r="NGQ23" s="24">
        <v>0</v>
      </c>
      <c r="NGR23" s="24">
        <v>0</v>
      </c>
      <c r="NGS23" s="24">
        <v>0</v>
      </c>
      <c r="NGT23" s="24">
        <v>0</v>
      </c>
      <c r="NGU23" s="24">
        <v>0</v>
      </c>
      <c r="NGV23" s="24">
        <v>0</v>
      </c>
      <c r="NGW23" s="24">
        <v>0</v>
      </c>
      <c r="NGX23" s="24">
        <v>0</v>
      </c>
      <c r="NGY23" s="24">
        <v>0</v>
      </c>
      <c r="NGZ23" s="24">
        <v>0</v>
      </c>
      <c r="NHA23" s="24">
        <v>0</v>
      </c>
      <c r="NHB23" s="24">
        <v>0</v>
      </c>
      <c r="NHC23" s="24">
        <v>0</v>
      </c>
      <c r="NHD23" s="24">
        <v>0</v>
      </c>
      <c r="NHE23" s="24">
        <v>0</v>
      </c>
      <c r="NHF23" s="24">
        <v>0</v>
      </c>
      <c r="NHG23" s="24">
        <v>0</v>
      </c>
      <c r="NHH23" s="24">
        <v>0</v>
      </c>
      <c r="NHI23" s="24">
        <v>0</v>
      </c>
      <c r="NHJ23" s="24">
        <v>0</v>
      </c>
      <c r="NHK23" s="24">
        <v>0</v>
      </c>
      <c r="NHL23" s="24">
        <v>0</v>
      </c>
      <c r="NHM23" s="24">
        <v>0</v>
      </c>
      <c r="NHN23" s="24">
        <v>0</v>
      </c>
      <c r="NHO23" s="24">
        <v>0</v>
      </c>
      <c r="NHP23" s="24">
        <v>0</v>
      </c>
      <c r="NHQ23" s="24">
        <v>0</v>
      </c>
      <c r="NHR23" s="24">
        <v>0</v>
      </c>
      <c r="NHS23" s="24">
        <v>0</v>
      </c>
      <c r="NHT23" s="24">
        <v>0</v>
      </c>
      <c r="NHU23" s="24">
        <v>0</v>
      </c>
      <c r="NHV23" s="24">
        <v>0</v>
      </c>
      <c r="NHW23" s="24">
        <v>0</v>
      </c>
      <c r="NHX23" s="24">
        <v>0</v>
      </c>
      <c r="NHY23" s="24">
        <v>0</v>
      </c>
      <c r="NHZ23" s="24">
        <v>0</v>
      </c>
      <c r="NIA23" s="24">
        <v>0</v>
      </c>
      <c r="NIB23" s="24">
        <v>0</v>
      </c>
      <c r="NIC23" s="24">
        <v>0</v>
      </c>
      <c r="NID23" s="24">
        <v>0</v>
      </c>
      <c r="NIE23" s="24">
        <v>0</v>
      </c>
      <c r="NIF23" s="24">
        <v>0</v>
      </c>
      <c r="NIG23" s="24">
        <v>0</v>
      </c>
      <c r="NIH23" s="24">
        <v>0</v>
      </c>
      <c r="NII23" s="24">
        <v>0</v>
      </c>
      <c r="NIJ23" s="24">
        <v>0</v>
      </c>
      <c r="NIK23" s="24">
        <v>0</v>
      </c>
      <c r="NIL23" s="24">
        <v>0</v>
      </c>
      <c r="NIM23" s="24">
        <v>0</v>
      </c>
      <c r="NIN23" s="24">
        <v>0</v>
      </c>
      <c r="NIO23" s="24">
        <v>0</v>
      </c>
      <c r="NIP23" s="24">
        <v>0</v>
      </c>
      <c r="NIQ23" s="24">
        <v>0</v>
      </c>
      <c r="NIR23" s="24">
        <v>0</v>
      </c>
      <c r="NIS23" s="24">
        <v>0</v>
      </c>
      <c r="NIT23" s="24">
        <v>0</v>
      </c>
      <c r="NIU23" s="24">
        <v>0</v>
      </c>
      <c r="NIV23" s="24">
        <v>0</v>
      </c>
      <c r="NIW23" s="24">
        <v>0</v>
      </c>
      <c r="NIX23" s="24">
        <v>0</v>
      </c>
      <c r="NIY23" s="24">
        <v>0</v>
      </c>
      <c r="NIZ23" s="24">
        <v>0</v>
      </c>
      <c r="NJA23" s="24">
        <v>0</v>
      </c>
      <c r="NJB23" s="24">
        <v>0</v>
      </c>
      <c r="NJC23" s="24">
        <v>0</v>
      </c>
      <c r="NJD23" s="24">
        <v>0</v>
      </c>
      <c r="NJE23" s="24">
        <v>0</v>
      </c>
      <c r="NJF23" s="24">
        <v>0</v>
      </c>
      <c r="NJG23" s="24">
        <v>0</v>
      </c>
      <c r="NJH23" s="24">
        <v>0</v>
      </c>
      <c r="NJI23" s="24">
        <v>0</v>
      </c>
      <c r="NJJ23" s="24">
        <v>0</v>
      </c>
      <c r="NJK23" s="24">
        <v>0</v>
      </c>
      <c r="NJL23" s="24">
        <v>0</v>
      </c>
      <c r="NJM23" s="24">
        <v>0</v>
      </c>
      <c r="NJN23" s="24">
        <v>0</v>
      </c>
      <c r="NJO23" s="24">
        <v>0</v>
      </c>
      <c r="NJP23" s="24">
        <v>0</v>
      </c>
      <c r="NJQ23" s="24">
        <v>0</v>
      </c>
      <c r="NJR23" s="24">
        <v>0</v>
      </c>
      <c r="NJS23" s="24">
        <v>0</v>
      </c>
      <c r="NJT23" s="24">
        <v>0</v>
      </c>
      <c r="NJU23" s="24">
        <v>0</v>
      </c>
      <c r="NJV23" s="24">
        <v>0</v>
      </c>
      <c r="NJW23" s="24">
        <v>0</v>
      </c>
      <c r="NJX23" s="24">
        <v>0</v>
      </c>
      <c r="NJY23" s="24">
        <v>0</v>
      </c>
      <c r="NJZ23" s="24">
        <v>0</v>
      </c>
      <c r="NKA23" s="24">
        <v>0</v>
      </c>
      <c r="NKB23" s="24">
        <v>0</v>
      </c>
      <c r="NKC23" s="24">
        <v>0</v>
      </c>
      <c r="NKD23" s="24">
        <v>0</v>
      </c>
      <c r="NKE23" s="24">
        <v>0</v>
      </c>
      <c r="NKF23" s="24">
        <v>0</v>
      </c>
      <c r="NKG23" s="24">
        <v>0</v>
      </c>
      <c r="NKH23" s="24">
        <v>0</v>
      </c>
      <c r="NKI23" s="24">
        <v>0</v>
      </c>
      <c r="NKJ23" s="24">
        <v>0</v>
      </c>
      <c r="NKK23" s="24">
        <v>0</v>
      </c>
      <c r="NKL23" s="24">
        <v>0</v>
      </c>
      <c r="NKM23" s="24">
        <v>0</v>
      </c>
      <c r="NKN23" s="24">
        <v>0</v>
      </c>
      <c r="NKO23" s="24">
        <v>0</v>
      </c>
      <c r="NKP23" s="24">
        <v>0</v>
      </c>
      <c r="NKQ23" s="24">
        <v>0</v>
      </c>
      <c r="NKR23" s="24">
        <v>0</v>
      </c>
      <c r="NKS23" s="24">
        <v>0</v>
      </c>
      <c r="NKT23" s="24">
        <v>0</v>
      </c>
      <c r="NKU23" s="24">
        <v>0</v>
      </c>
      <c r="NKV23" s="24">
        <v>0</v>
      </c>
      <c r="NKW23" s="24">
        <v>0</v>
      </c>
      <c r="NKX23" s="24">
        <v>0</v>
      </c>
      <c r="NKY23" s="24">
        <v>0</v>
      </c>
      <c r="NKZ23" s="24">
        <v>0</v>
      </c>
      <c r="NLA23" s="24">
        <v>0</v>
      </c>
      <c r="NLB23" s="24">
        <v>0</v>
      </c>
      <c r="NLC23" s="24">
        <v>0</v>
      </c>
      <c r="NLD23" s="24">
        <v>0</v>
      </c>
      <c r="NLE23" s="24">
        <v>0</v>
      </c>
      <c r="NLF23" s="24">
        <v>0</v>
      </c>
      <c r="NLG23" s="24">
        <v>0</v>
      </c>
      <c r="NLH23" s="24">
        <v>0</v>
      </c>
      <c r="NLI23" s="24">
        <v>0</v>
      </c>
      <c r="NLJ23" s="24">
        <v>0</v>
      </c>
      <c r="NLK23" s="24">
        <v>0</v>
      </c>
      <c r="NLL23" s="24">
        <v>0</v>
      </c>
      <c r="NLM23" s="24">
        <v>0</v>
      </c>
      <c r="NLN23" s="24">
        <v>0</v>
      </c>
      <c r="NLO23" s="24">
        <v>0</v>
      </c>
      <c r="NLP23" s="24">
        <v>0</v>
      </c>
      <c r="NLQ23" s="24">
        <v>0</v>
      </c>
      <c r="NLR23" s="24">
        <v>0</v>
      </c>
      <c r="NLS23" s="24">
        <v>0</v>
      </c>
      <c r="NLT23" s="24">
        <v>0</v>
      </c>
      <c r="NLU23" s="24">
        <v>0</v>
      </c>
      <c r="NLV23" s="24">
        <v>0</v>
      </c>
      <c r="NLW23" s="24">
        <v>0</v>
      </c>
      <c r="NLX23" s="24">
        <v>0</v>
      </c>
      <c r="NLY23" s="24">
        <v>0</v>
      </c>
      <c r="NLZ23" s="24">
        <v>0</v>
      </c>
      <c r="NMA23" s="24">
        <v>0</v>
      </c>
      <c r="NMB23" s="24">
        <v>0</v>
      </c>
      <c r="NMC23" s="24">
        <v>0</v>
      </c>
      <c r="NMD23" s="24">
        <v>0</v>
      </c>
      <c r="NME23" s="24">
        <v>0</v>
      </c>
      <c r="NMF23" s="24">
        <v>0</v>
      </c>
      <c r="NMG23" s="24">
        <v>0</v>
      </c>
      <c r="NMH23" s="24">
        <v>0</v>
      </c>
      <c r="NMI23" s="24">
        <v>0</v>
      </c>
      <c r="NMJ23" s="24">
        <v>0</v>
      </c>
      <c r="NMK23" s="24">
        <v>0</v>
      </c>
      <c r="NML23" s="24">
        <v>0</v>
      </c>
      <c r="NMM23" s="24">
        <v>0</v>
      </c>
      <c r="NMN23" s="24">
        <v>0</v>
      </c>
      <c r="NMO23" s="24">
        <v>0</v>
      </c>
      <c r="NMP23" s="24">
        <v>0</v>
      </c>
      <c r="NMQ23" s="24">
        <v>0</v>
      </c>
      <c r="NMR23" s="24">
        <v>0</v>
      </c>
      <c r="NMS23" s="24">
        <v>0</v>
      </c>
      <c r="NMT23" s="24">
        <v>0</v>
      </c>
      <c r="NMU23" s="24">
        <v>0</v>
      </c>
      <c r="NMV23" s="24">
        <v>0</v>
      </c>
      <c r="NMW23" s="24">
        <v>0</v>
      </c>
      <c r="NMX23" s="24">
        <v>0</v>
      </c>
      <c r="NMY23" s="24">
        <v>0</v>
      </c>
      <c r="NMZ23" s="24">
        <v>0</v>
      </c>
      <c r="NNA23" s="24">
        <v>0</v>
      </c>
      <c r="NNB23" s="24">
        <v>0</v>
      </c>
      <c r="NNC23" s="24">
        <v>0</v>
      </c>
      <c r="NND23" s="24">
        <v>0</v>
      </c>
      <c r="NNE23" s="24">
        <v>0</v>
      </c>
      <c r="NNF23" s="24">
        <v>0</v>
      </c>
      <c r="NNG23" s="24">
        <v>0</v>
      </c>
      <c r="NNH23" s="24">
        <v>0</v>
      </c>
      <c r="NNI23" s="24">
        <v>0</v>
      </c>
      <c r="NNJ23" s="24">
        <v>0</v>
      </c>
      <c r="NNK23" s="24">
        <v>0</v>
      </c>
      <c r="NNL23" s="24">
        <v>0</v>
      </c>
      <c r="NNM23" s="24">
        <v>0</v>
      </c>
      <c r="NNN23" s="24">
        <v>0</v>
      </c>
      <c r="NNO23" s="24">
        <v>0</v>
      </c>
      <c r="NNP23" s="24">
        <v>0</v>
      </c>
      <c r="NNQ23" s="24">
        <v>0</v>
      </c>
      <c r="NNR23" s="24">
        <v>0</v>
      </c>
      <c r="NNS23" s="24">
        <v>0</v>
      </c>
      <c r="NNT23" s="24">
        <v>0</v>
      </c>
      <c r="NNU23" s="24">
        <v>0</v>
      </c>
      <c r="NNV23" s="24">
        <v>0</v>
      </c>
      <c r="NNW23" s="24">
        <v>0</v>
      </c>
      <c r="NNX23" s="24">
        <v>0</v>
      </c>
      <c r="NNY23" s="24">
        <v>0</v>
      </c>
      <c r="NNZ23" s="24">
        <v>0</v>
      </c>
      <c r="NOA23" s="24">
        <v>0</v>
      </c>
      <c r="NOB23" s="24">
        <v>0</v>
      </c>
      <c r="NOC23" s="24">
        <v>0</v>
      </c>
      <c r="NOD23" s="24">
        <v>0</v>
      </c>
      <c r="NOE23" s="24">
        <v>0</v>
      </c>
      <c r="NOF23" s="24">
        <v>0</v>
      </c>
      <c r="NOG23" s="24">
        <v>0</v>
      </c>
      <c r="NOH23" s="24">
        <v>0</v>
      </c>
      <c r="NOI23" s="24">
        <v>0</v>
      </c>
      <c r="NOJ23" s="24">
        <v>0</v>
      </c>
      <c r="NOK23" s="24">
        <v>0</v>
      </c>
      <c r="NOL23" s="24">
        <v>0</v>
      </c>
      <c r="NOM23" s="24">
        <v>0</v>
      </c>
      <c r="NON23" s="24">
        <v>0</v>
      </c>
      <c r="NOO23" s="24">
        <v>0</v>
      </c>
      <c r="NOP23" s="24">
        <v>0</v>
      </c>
      <c r="NOQ23" s="24">
        <v>0</v>
      </c>
      <c r="NOR23" s="24">
        <v>0</v>
      </c>
      <c r="NOS23" s="24">
        <v>0</v>
      </c>
      <c r="NOT23" s="24">
        <v>0</v>
      </c>
      <c r="NOU23" s="24">
        <v>0</v>
      </c>
      <c r="NOV23" s="24">
        <v>0</v>
      </c>
      <c r="NOW23" s="24">
        <v>0</v>
      </c>
      <c r="NOX23" s="24">
        <v>0</v>
      </c>
      <c r="NOY23" s="24">
        <v>0</v>
      </c>
      <c r="NOZ23" s="24">
        <v>0</v>
      </c>
      <c r="NPA23" s="24">
        <v>0</v>
      </c>
      <c r="NPB23" s="24">
        <v>0</v>
      </c>
      <c r="NPC23" s="24">
        <v>0</v>
      </c>
      <c r="NPD23" s="24">
        <v>0</v>
      </c>
      <c r="NPE23" s="24">
        <v>0</v>
      </c>
      <c r="NPF23" s="24">
        <v>0</v>
      </c>
      <c r="NPG23" s="24">
        <v>0</v>
      </c>
      <c r="NPH23" s="24">
        <v>0</v>
      </c>
      <c r="NPI23" s="24">
        <v>0</v>
      </c>
      <c r="NPJ23" s="24">
        <v>0</v>
      </c>
      <c r="NPK23" s="24">
        <v>0</v>
      </c>
      <c r="NPL23" s="24">
        <v>0</v>
      </c>
      <c r="NPM23" s="24">
        <v>0</v>
      </c>
      <c r="NPN23" s="24">
        <v>0</v>
      </c>
      <c r="NPO23" s="24">
        <v>0</v>
      </c>
      <c r="NPP23" s="24">
        <v>0</v>
      </c>
      <c r="NPQ23" s="24">
        <v>0</v>
      </c>
      <c r="NPR23" s="24">
        <v>0</v>
      </c>
      <c r="NPS23" s="24">
        <v>0</v>
      </c>
      <c r="NPT23" s="24">
        <v>0</v>
      </c>
      <c r="NPU23" s="24">
        <v>0</v>
      </c>
      <c r="NPV23" s="24">
        <v>0</v>
      </c>
      <c r="NPW23" s="24">
        <v>0</v>
      </c>
      <c r="NPX23" s="24">
        <v>0</v>
      </c>
      <c r="NPY23" s="24">
        <v>0</v>
      </c>
      <c r="NPZ23" s="24">
        <v>0</v>
      </c>
      <c r="NQA23" s="24">
        <v>0</v>
      </c>
      <c r="NQB23" s="24">
        <v>0</v>
      </c>
      <c r="NQC23" s="24">
        <v>0</v>
      </c>
      <c r="NQD23" s="24">
        <v>0</v>
      </c>
      <c r="NQE23" s="24">
        <v>0</v>
      </c>
      <c r="NQF23" s="24">
        <v>0</v>
      </c>
      <c r="NQG23" s="24">
        <v>0</v>
      </c>
      <c r="NQH23" s="24">
        <v>0</v>
      </c>
      <c r="NQI23" s="24">
        <v>0</v>
      </c>
      <c r="NQJ23" s="24">
        <v>0</v>
      </c>
      <c r="NQK23" s="24">
        <v>0</v>
      </c>
      <c r="NQL23" s="24">
        <v>0</v>
      </c>
      <c r="NQM23" s="24">
        <v>0</v>
      </c>
      <c r="NQN23" s="24">
        <v>0</v>
      </c>
      <c r="NQO23" s="24">
        <v>0</v>
      </c>
      <c r="NQP23" s="24">
        <v>0</v>
      </c>
      <c r="NQQ23" s="24">
        <v>0</v>
      </c>
      <c r="NQR23" s="24">
        <v>0</v>
      </c>
      <c r="NQS23" s="24">
        <v>0</v>
      </c>
      <c r="NQT23" s="24">
        <v>0</v>
      </c>
      <c r="NQU23" s="24">
        <v>0</v>
      </c>
      <c r="NQV23" s="24">
        <v>0</v>
      </c>
      <c r="NQW23" s="24">
        <v>0</v>
      </c>
      <c r="NQX23" s="24">
        <v>0</v>
      </c>
      <c r="NQY23" s="24">
        <v>0</v>
      </c>
      <c r="NQZ23" s="24">
        <v>0</v>
      </c>
      <c r="NRA23" s="24">
        <v>0</v>
      </c>
      <c r="NRB23" s="24">
        <v>0</v>
      </c>
      <c r="NRC23" s="24">
        <v>0</v>
      </c>
      <c r="NRD23" s="24">
        <v>0</v>
      </c>
      <c r="NRE23" s="24">
        <v>0</v>
      </c>
      <c r="NRF23" s="24">
        <v>0</v>
      </c>
      <c r="NRG23" s="24">
        <v>0</v>
      </c>
      <c r="NRH23" s="24">
        <v>0</v>
      </c>
      <c r="NRI23" s="24">
        <v>0</v>
      </c>
      <c r="NRJ23" s="24">
        <v>0</v>
      </c>
      <c r="NRK23" s="24">
        <v>0</v>
      </c>
      <c r="NRL23" s="24">
        <v>0</v>
      </c>
      <c r="NRM23" s="24">
        <v>0</v>
      </c>
      <c r="NRN23" s="24">
        <v>0</v>
      </c>
      <c r="NRO23" s="24">
        <v>0</v>
      </c>
      <c r="NRP23" s="24">
        <v>0</v>
      </c>
      <c r="NRQ23" s="24">
        <v>0</v>
      </c>
      <c r="NRR23" s="24">
        <v>0</v>
      </c>
      <c r="NRS23" s="24">
        <v>0</v>
      </c>
      <c r="NRT23" s="24">
        <v>0</v>
      </c>
      <c r="NRU23" s="24">
        <v>0</v>
      </c>
      <c r="NRV23" s="24">
        <v>0</v>
      </c>
      <c r="NRW23" s="24">
        <v>0</v>
      </c>
      <c r="NRX23" s="24">
        <v>0</v>
      </c>
      <c r="NRY23" s="24">
        <v>0</v>
      </c>
      <c r="NRZ23" s="24">
        <v>0</v>
      </c>
      <c r="NSA23" s="24">
        <v>0</v>
      </c>
      <c r="NSB23" s="24">
        <v>0</v>
      </c>
      <c r="NSC23" s="24">
        <v>0</v>
      </c>
      <c r="NSD23" s="24">
        <v>0</v>
      </c>
      <c r="NSE23" s="24">
        <v>0</v>
      </c>
      <c r="NSF23" s="24">
        <v>0</v>
      </c>
      <c r="NSG23" s="24">
        <v>0</v>
      </c>
      <c r="NSH23" s="24">
        <v>0</v>
      </c>
      <c r="NSI23" s="24">
        <v>0</v>
      </c>
      <c r="NSJ23" s="24">
        <v>0</v>
      </c>
      <c r="NSK23" s="24">
        <v>0</v>
      </c>
      <c r="NSL23" s="24">
        <v>0</v>
      </c>
      <c r="NSM23" s="24">
        <v>0</v>
      </c>
      <c r="NSN23" s="24">
        <v>0</v>
      </c>
      <c r="NSO23" s="24">
        <v>0</v>
      </c>
      <c r="NSP23" s="24">
        <v>0</v>
      </c>
      <c r="NSQ23" s="24">
        <v>0</v>
      </c>
      <c r="NSR23" s="24">
        <v>0</v>
      </c>
      <c r="NSS23" s="24">
        <v>0</v>
      </c>
      <c r="NST23" s="24">
        <v>0</v>
      </c>
      <c r="NSU23" s="24">
        <v>0</v>
      </c>
      <c r="NSV23" s="24">
        <v>0</v>
      </c>
      <c r="NSW23" s="24">
        <v>0</v>
      </c>
      <c r="NSX23" s="24">
        <v>0</v>
      </c>
      <c r="NSY23" s="24">
        <v>0</v>
      </c>
      <c r="NSZ23" s="24">
        <v>0</v>
      </c>
      <c r="NTA23" s="24">
        <v>0</v>
      </c>
      <c r="NTB23" s="24">
        <v>0</v>
      </c>
      <c r="NTC23" s="24">
        <v>0</v>
      </c>
      <c r="NTD23" s="24">
        <v>0</v>
      </c>
      <c r="NTE23" s="24">
        <v>0</v>
      </c>
      <c r="NTF23" s="24">
        <v>0</v>
      </c>
      <c r="NTG23" s="24">
        <v>0</v>
      </c>
      <c r="NTH23" s="24">
        <v>0</v>
      </c>
      <c r="NTI23" s="24">
        <v>0</v>
      </c>
      <c r="NTJ23" s="24">
        <v>0</v>
      </c>
      <c r="NTK23" s="24">
        <v>0</v>
      </c>
      <c r="NTL23" s="24">
        <v>0</v>
      </c>
      <c r="NTM23" s="24">
        <v>0</v>
      </c>
      <c r="NTN23" s="24">
        <v>0</v>
      </c>
      <c r="NTO23" s="24">
        <v>0</v>
      </c>
      <c r="NTP23" s="24">
        <v>0</v>
      </c>
      <c r="NTQ23" s="24">
        <v>0</v>
      </c>
      <c r="NTR23" s="24">
        <v>0</v>
      </c>
      <c r="NTS23" s="24">
        <v>0</v>
      </c>
      <c r="NTT23" s="24">
        <v>0</v>
      </c>
      <c r="NTU23" s="24">
        <v>0</v>
      </c>
      <c r="NTV23" s="24">
        <v>0</v>
      </c>
      <c r="NTW23" s="24">
        <v>0</v>
      </c>
      <c r="NTX23" s="24">
        <v>0</v>
      </c>
      <c r="NTY23" s="24">
        <v>0</v>
      </c>
      <c r="NTZ23" s="24">
        <v>0</v>
      </c>
      <c r="NUA23" s="24">
        <v>0</v>
      </c>
      <c r="NUB23" s="24">
        <v>0</v>
      </c>
      <c r="NUC23" s="24">
        <v>0</v>
      </c>
      <c r="NUD23" s="24">
        <v>0</v>
      </c>
      <c r="NUE23" s="24">
        <v>0</v>
      </c>
      <c r="NUF23" s="24">
        <v>0</v>
      </c>
      <c r="NUG23" s="24">
        <v>0</v>
      </c>
      <c r="NUH23" s="24">
        <v>0</v>
      </c>
      <c r="NUI23" s="24">
        <v>0</v>
      </c>
      <c r="NUJ23" s="24">
        <v>0</v>
      </c>
      <c r="NUK23" s="24">
        <v>0</v>
      </c>
      <c r="NUL23" s="24">
        <v>0</v>
      </c>
      <c r="NUM23" s="24">
        <v>0</v>
      </c>
      <c r="NUN23" s="24">
        <v>0</v>
      </c>
      <c r="NUO23" s="24">
        <v>0</v>
      </c>
      <c r="NUP23" s="24">
        <v>0</v>
      </c>
      <c r="NUQ23" s="24">
        <v>0</v>
      </c>
      <c r="NUR23" s="24">
        <v>0</v>
      </c>
      <c r="NUS23" s="24">
        <v>0</v>
      </c>
      <c r="NUT23" s="24">
        <v>0</v>
      </c>
      <c r="NUU23" s="24">
        <v>0</v>
      </c>
      <c r="NUV23" s="24">
        <v>0</v>
      </c>
      <c r="NUW23" s="24">
        <v>0</v>
      </c>
      <c r="NUX23" s="24">
        <v>0</v>
      </c>
      <c r="NUY23" s="24">
        <v>0</v>
      </c>
      <c r="NUZ23" s="24">
        <v>0</v>
      </c>
      <c r="NVA23" s="24">
        <v>0</v>
      </c>
      <c r="NVB23" s="24">
        <v>0</v>
      </c>
      <c r="NVC23" s="24">
        <v>0</v>
      </c>
      <c r="NVD23" s="24">
        <v>0</v>
      </c>
      <c r="NVE23" s="24">
        <v>0</v>
      </c>
      <c r="NVF23" s="24">
        <v>0</v>
      </c>
      <c r="NVG23" s="24">
        <v>0</v>
      </c>
      <c r="NVH23" s="24">
        <v>0</v>
      </c>
      <c r="NVI23" s="24">
        <v>0</v>
      </c>
      <c r="NVJ23" s="24">
        <v>0</v>
      </c>
      <c r="NVK23" s="24">
        <v>0</v>
      </c>
      <c r="NVL23" s="24">
        <v>0</v>
      </c>
      <c r="NVM23" s="24">
        <v>0</v>
      </c>
      <c r="NVN23" s="24">
        <v>0</v>
      </c>
      <c r="NVO23" s="24">
        <v>0</v>
      </c>
      <c r="NVP23" s="24">
        <v>0</v>
      </c>
      <c r="NVQ23" s="24">
        <v>0</v>
      </c>
      <c r="NVR23" s="24">
        <v>0</v>
      </c>
      <c r="NVS23" s="24">
        <v>0</v>
      </c>
      <c r="NVT23" s="24">
        <v>0</v>
      </c>
      <c r="NVU23" s="24">
        <v>0</v>
      </c>
      <c r="NVV23" s="24">
        <v>0</v>
      </c>
      <c r="NVW23" s="24">
        <v>0</v>
      </c>
      <c r="NVX23" s="24">
        <v>0</v>
      </c>
      <c r="NVY23" s="24">
        <v>0</v>
      </c>
      <c r="NVZ23" s="24">
        <v>0</v>
      </c>
      <c r="NWA23" s="24">
        <v>0</v>
      </c>
      <c r="NWB23" s="24">
        <v>0</v>
      </c>
      <c r="NWC23" s="24">
        <v>0</v>
      </c>
      <c r="NWD23" s="24">
        <v>0</v>
      </c>
      <c r="NWE23" s="24">
        <v>0</v>
      </c>
      <c r="NWF23" s="24">
        <v>0</v>
      </c>
      <c r="NWG23" s="24">
        <v>0</v>
      </c>
      <c r="NWH23" s="24">
        <v>0</v>
      </c>
      <c r="NWI23" s="24">
        <v>0</v>
      </c>
      <c r="NWJ23" s="24">
        <v>0</v>
      </c>
      <c r="NWK23" s="24">
        <v>0</v>
      </c>
      <c r="NWL23" s="24">
        <v>0</v>
      </c>
      <c r="NWM23" s="24">
        <v>0</v>
      </c>
      <c r="NWN23" s="24">
        <v>0</v>
      </c>
      <c r="NWO23" s="24">
        <v>0</v>
      </c>
      <c r="NWP23" s="24">
        <v>0</v>
      </c>
      <c r="NWQ23" s="24">
        <v>0</v>
      </c>
      <c r="NWR23" s="24">
        <v>0</v>
      </c>
      <c r="NWS23" s="24">
        <v>0</v>
      </c>
      <c r="NWT23" s="24">
        <v>0</v>
      </c>
      <c r="NWU23" s="24">
        <v>0</v>
      </c>
      <c r="NWV23" s="24">
        <v>0</v>
      </c>
      <c r="NWW23" s="24">
        <v>0</v>
      </c>
      <c r="NWX23" s="24">
        <v>0</v>
      </c>
      <c r="NWY23" s="24">
        <v>0</v>
      </c>
      <c r="NWZ23" s="24">
        <v>0</v>
      </c>
      <c r="NXA23" s="24">
        <v>0</v>
      </c>
      <c r="NXB23" s="24">
        <v>0</v>
      </c>
      <c r="NXC23" s="24">
        <v>0</v>
      </c>
      <c r="NXD23" s="24">
        <v>0</v>
      </c>
      <c r="NXE23" s="24">
        <v>0</v>
      </c>
      <c r="NXF23" s="24">
        <v>0</v>
      </c>
      <c r="NXG23" s="24">
        <v>0</v>
      </c>
      <c r="NXH23" s="24">
        <v>0</v>
      </c>
      <c r="NXI23" s="24">
        <v>0</v>
      </c>
      <c r="NXJ23" s="24">
        <v>0</v>
      </c>
      <c r="NXK23" s="24">
        <v>0</v>
      </c>
      <c r="NXL23" s="24">
        <v>0</v>
      </c>
      <c r="NXM23" s="24">
        <v>0</v>
      </c>
      <c r="NXN23" s="24">
        <v>0</v>
      </c>
      <c r="NXO23" s="24">
        <v>0</v>
      </c>
      <c r="NXP23" s="24">
        <v>0</v>
      </c>
      <c r="NXQ23" s="24">
        <v>0</v>
      </c>
      <c r="NXR23" s="24">
        <v>0</v>
      </c>
      <c r="NXS23" s="24">
        <v>0</v>
      </c>
      <c r="NXT23" s="24">
        <v>0</v>
      </c>
      <c r="NXU23" s="24">
        <v>0</v>
      </c>
      <c r="NXV23" s="24">
        <v>0</v>
      </c>
      <c r="NXW23" s="24">
        <v>0</v>
      </c>
      <c r="NXX23" s="24">
        <v>0</v>
      </c>
      <c r="NXY23" s="24">
        <v>0</v>
      </c>
      <c r="NXZ23" s="24">
        <v>0</v>
      </c>
      <c r="NYA23" s="24">
        <v>0</v>
      </c>
      <c r="NYB23" s="24">
        <v>0</v>
      </c>
      <c r="NYC23" s="24">
        <v>0</v>
      </c>
      <c r="NYD23" s="24">
        <v>0</v>
      </c>
      <c r="NYE23" s="24">
        <v>0</v>
      </c>
      <c r="NYF23" s="24">
        <v>0</v>
      </c>
      <c r="NYG23" s="24">
        <v>0</v>
      </c>
      <c r="NYH23" s="24">
        <v>0</v>
      </c>
      <c r="NYI23" s="24">
        <v>0</v>
      </c>
      <c r="NYJ23" s="24">
        <v>0</v>
      </c>
      <c r="NYK23" s="24">
        <v>0</v>
      </c>
      <c r="NYL23" s="24">
        <v>0</v>
      </c>
      <c r="NYM23" s="24">
        <v>0</v>
      </c>
      <c r="NYN23" s="24">
        <v>0</v>
      </c>
      <c r="NYO23" s="24">
        <v>0</v>
      </c>
      <c r="NYP23" s="24">
        <v>0</v>
      </c>
      <c r="NYQ23" s="24">
        <v>0</v>
      </c>
      <c r="NYR23" s="24">
        <v>0</v>
      </c>
      <c r="NYS23" s="24">
        <v>0</v>
      </c>
      <c r="NYT23" s="24">
        <v>0</v>
      </c>
      <c r="NYU23" s="24">
        <v>0</v>
      </c>
      <c r="NYV23" s="24">
        <v>0</v>
      </c>
      <c r="NYW23" s="24">
        <v>0</v>
      </c>
      <c r="NYX23" s="24">
        <v>0</v>
      </c>
      <c r="NYY23" s="24">
        <v>0</v>
      </c>
      <c r="NYZ23" s="24">
        <v>0</v>
      </c>
      <c r="NZA23" s="24">
        <v>0</v>
      </c>
      <c r="NZB23" s="24">
        <v>0</v>
      </c>
      <c r="NZC23" s="24">
        <v>0</v>
      </c>
      <c r="NZD23" s="24">
        <v>0</v>
      </c>
      <c r="NZE23" s="24">
        <v>0</v>
      </c>
      <c r="NZF23" s="24">
        <v>0</v>
      </c>
      <c r="NZG23" s="24">
        <v>0</v>
      </c>
      <c r="NZH23" s="24">
        <v>0</v>
      </c>
      <c r="NZI23" s="24">
        <v>0</v>
      </c>
      <c r="NZJ23" s="24">
        <v>0</v>
      </c>
      <c r="NZK23" s="24">
        <v>0</v>
      </c>
      <c r="NZL23" s="24">
        <v>0</v>
      </c>
      <c r="NZM23" s="24">
        <v>0</v>
      </c>
      <c r="NZN23" s="24">
        <v>0</v>
      </c>
      <c r="NZO23" s="24">
        <v>0</v>
      </c>
      <c r="NZP23" s="24">
        <v>0</v>
      </c>
      <c r="NZQ23" s="24">
        <v>0</v>
      </c>
      <c r="NZR23" s="24">
        <v>0</v>
      </c>
      <c r="NZS23" s="24">
        <v>0</v>
      </c>
      <c r="NZT23" s="24">
        <v>0</v>
      </c>
      <c r="NZU23" s="24">
        <v>0</v>
      </c>
      <c r="NZV23" s="24">
        <v>0</v>
      </c>
      <c r="NZW23" s="24">
        <v>0</v>
      </c>
      <c r="NZX23" s="24">
        <v>0</v>
      </c>
      <c r="NZY23" s="24">
        <v>0</v>
      </c>
      <c r="NZZ23" s="24">
        <v>0</v>
      </c>
      <c r="OAA23" s="24">
        <v>0</v>
      </c>
      <c r="OAB23" s="24">
        <v>0</v>
      </c>
      <c r="OAC23" s="24">
        <v>0</v>
      </c>
      <c r="OAD23" s="24">
        <v>0</v>
      </c>
      <c r="OAE23" s="24">
        <v>0</v>
      </c>
      <c r="OAF23" s="24">
        <v>0</v>
      </c>
      <c r="OAG23" s="24">
        <v>0</v>
      </c>
      <c r="OAH23" s="24">
        <v>0</v>
      </c>
      <c r="OAI23" s="24">
        <v>0</v>
      </c>
      <c r="OAJ23" s="24">
        <v>0</v>
      </c>
      <c r="OAK23" s="24">
        <v>0</v>
      </c>
      <c r="OAL23" s="24">
        <v>0</v>
      </c>
      <c r="OAM23" s="24">
        <v>0</v>
      </c>
      <c r="OAN23" s="24">
        <v>0</v>
      </c>
      <c r="OAO23" s="24">
        <v>0</v>
      </c>
      <c r="OAP23" s="24">
        <v>0</v>
      </c>
      <c r="OAQ23" s="24">
        <v>0</v>
      </c>
      <c r="OAR23" s="24">
        <v>0</v>
      </c>
      <c r="OAS23" s="24">
        <v>0</v>
      </c>
      <c r="OAT23" s="24">
        <v>0</v>
      </c>
      <c r="OAU23" s="24">
        <v>0</v>
      </c>
      <c r="OAV23" s="24">
        <v>0</v>
      </c>
      <c r="OAW23" s="24">
        <v>0</v>
      </c>
      <c r="OAX23" s="24">
        <v>0</v>
      </c>
      <c r="OAY23" s="24">
        <v>0</v>
      </c>
      <c r="OAZ23" s="24">
        <v>0</v>
      </c>
      <c r="OBA23" s="24">
        <v>0</v>
      </c>
      <c r="OBB23" s="24">
        <v>0</v>
      </c>
      <c r="OBC23" s="24">
        <v>0</v>
      </c>
      <c r="OBD23" s="24">
        <v>0</v>
      </c>
      <c r="OBE23" s="24">
        <v>0</v>
      </c>
      <c r="OBF23" s="24">
        <v>0</v>
      </c>
      <c r="OBG23" s="24">
        <v>0</v>
      </c>
      <c r="OBH23" s="24">
        <v>0</v>
      </c>
      <c r="OBI23" s="24">
        <v>0</v>
      </c>
      <c r="OBJ23" s="24">
        <v>0</v>
      </c>
      <c r="OBK23" s="24">
        <v>0</v>
      </c>
      <c r="OBL23" s="24">
        <v>0</v>
      </c>
      <c r="OBM23" s="24">
        <v>0</v>
      </c>
      <c r="OBN23" s="24">
        <v>0</v>
      </c>
      <c r="OBO23" s="24">
        <v>0</v>
      </c>
      <c r="OBP23" s="24">
        <v>0</v>
      </c>
      <c r="OBQ23" s="24">
        <v>0</v>
      </c>
      <c r="OBR23" s="24">
        <v>0</v>
      </c>
      <c r="OBS23" s="24">
        <v>0</v>
      </c>
      <c r="OBT23" s="24">
        <v>0</v>
      </c>
      <c r="OBU23" s="24">
        <v>0</v>
      </c>
      <c r="OBV23" s="24">
        <v>0</v>
      </c>
      <c r="OBW23" s="24">
        <v>0</v>
      </c>
      <c r="OBX23" s="24">
        <v>0</v>
      </c>
      <c r="OBY23" s="24">
        <v>0</v>
      </c>
      <c r="OBZ23" s="24">
        <v>0</v>
      </c>
      <c r="OCA23" s="24">
        <v>0</v>
      </c>
      <c r="OCB23" s="24">
        <v>0</v>
      </c>
      <c r="OCC23" s="24">
        <v>0</v>
      </c>
      <c r="OCD23" s="24">
        <v>0</v>
      </c>
      <c r="OCE23" s="24">
        <v>0</v>
      </c>
      <c r="OCF23" s="24">
        <v>0</v>
      </c>
      <c r="OCG23" s="24">
        <v>0</v>
      </c>
      <c r="OCH23" s="24">
        <v>0</v>
      </c>
      <c r="OCI23" s="24">
        <v>0</v>
      </c>
      <c r="OCJ23" s="24">
        <v>0</v>
      </c>
      <c r="OCK23" s="24">
        <v>0</v>
      </c>
      <c r="OCL23" s="24">
        <v>0</v>
      </c>
      <c r="OCM23" s="24">
        <v>0</v>
      </c>
      <c r="OCN23" s="24">
        <v>0</v>
      </c>
      <c r="OCO23" s="24">
        <v>0</v>
      </c>
      <c r="OCP23" s="24">
        <v>0</v>
      </c>
      <c r="OCQ23" s="24">
        <v>0</v>
      </c>
      <c r="OCR23" s="24">
        <v>0</v>
      </c>
      <c r="OCS23" s="24">
        <v>0</v>
      </c>
      <c r="OCT23" s="24">
        <v>0</v>
      </c>
      <c r="OCU23" s="24">
        <v>0</v>
      </c>
      <c r="OCV23" s="24">
        <v>0</v>
      </c>
      <c r="OCW23" s="24">
        <v>0</v>
      </c>
      <c r="OCX23" s="24">
        <v>0</v>
      </c>
      <c r="OCY23" s="24">
        <v>0</v>
      </c>
      <c r="OCZ23" s="24">
        <v>0</v>
      </c>
      <c r="ODA23" s="24">
        <v>0</v>
      </c>
      <c r="ODB23" s="24">
        <v>0</v>
      </c>
      <c r="ODC23" s="24">
        <v>0</v>
      </c>
      <c r="ODD23" s="24">
        <v>0</v>
      </c>
      <c r="ODE23" s="24">
        <v>0</v>
      </c>
      <c r="ODF23" s="24">
        <v>0</v>
      </c>
      <c r="ODG23" s="24">
        <v>0</v>
      </c>
      <c r="ODH23" s="24">
        <v>0</v>
      </c>
      <c r="ODI23" s="24">
        <v>0</v>
      </c>
      <c r="ODJ23" s="24">
        <v>0</v>
      </c>
      <c r="ODK23" s="24">
        <v>0</v>
      </c>
      <c r="ODL23" s="24">
        <v>0</v>
      </c>
      <c r="ODM23" s="24">
        <v>0</v>
      </c>
      <c r="ODN23" s="24">
        <v>0</v>
      </c>
      <c r="ODO23" s="24">
        <v>0</v>
      </c>
      <c r="ODP23" s="24">
        <v>0</v>
      </c>
      <c r="ODQ23" s="24">
        <v>0</v>
      </c>
      <c r="ODR23" s="24">
        <v>0</v>
      </c>
      <c r="ODS23" s="24">
        <v>0</v>
      </c>
      <c r="ODT23" s="24">
        <v>0</v>
      </c>
      <c r="ODU23" s="24">
        <v>0</v>
      </c>
      <c r="ODV23" s="24">
        <v>0</v>
      </c>
      <c r="ODW23" s="24">
        <v>0</v>
      </c>
      <c r="ODX23" s="24">
        <v>0</v>
      </c>
      <c r="ODY23" s="24">
        <v>0</v>
      </c>
      <c r="ODZ23" s="24">
        <v>0</v>
      </c>
      <c r="OEA23" s="24">
        <v>0</v>
      </c>
      <c r="OEB23" s="24">
        <v>0</v>
      </c>
      <c r="OEC23" s="24">
        <v>0</v>
      </c>
      <c r="OED23" s="24">
        <v>0</v>
      </c>
      <c r="OEE23" s="24">
        <v>0</v>
      </c>
      <c r="OEF23" s="24">
        <v>0</v>
      </c>
      <c r="OEG23" s="24">
        <v>0</v>
      </c>
      <c r="OEH23" s="24">
        <v>0</v>
      </c>
      <c r="OEI23" s="24">
        <v>0</v>
      </c>
      <c r="OEJ23" s="24">
        <v>0</v>
      </c>
      <c r="OEK23" s="24">
        <v>0</v>
      </c>
      <c r="OEL23" s="24">
        <v>0</v>
      </c>
      <c r="OEM23" s="24">
        <v>0</v>
      </c>
      <c r="OEN23" s="24">
        <v>0</v>
      </c>
      <c r="OEO23" s="24">
        <v>0</v>
      </c>
      <c r="OEP23" s="24">
        <v>0</v>
      </c>
      <c r="OEQ23" s="24">
        <v>0</v>
      </c>
      <c r="OER23" s="24">
        <v>0</v>
      </c>
      <c r="OES23" s="24">
        <v>0</v>
      </c>
      <c r="OET23" s="24">
        <v>0</v>
      </c>
      <c r="OEU23" s="24">
        <v>0</v>
      </c>
      <c r="OEV23" s="24">
        <v>0</v>
      </c>
      <c r="OEW23" s="24">
        <v>0</v>
      </c>
      <c r="OEX23" s="24">
        <v>0</v>
      </c>
      <c r="OEY23" s="24">
        <v>0</v>
      </c>
      <c r="OEZ23" s="24">
        <v>0</v>
      </c>
      <c r="OFA23" s="24">
        <v>0</v>
      </c>
      <c r="OFB23" s="24">
        <v>0</v>
      </c>
      <c r="OFC23" s="24">
        <v>0</v>
      </c>
      <c r="OFD23" s="24">
        <v>0</v>
      </c>
      <c r="OFE23" s="24">
        <v>0</v>
      </c>
      <c r="OFF23" s="24">
        <v>0</v>
      </c>
      <c r="OFG23" s="24">
        <v>0</v>
      </c>
      <c r="OFH23" s="24">
        <v>0</v>
      </c>
      <c r="OFI23" s="24">
        <v>0</v>
      </c>
      <c r="OFJ23" s="24">
        <v>0</v>
      </c>
      <c r="OFK23" s="24">
        <v>0</v>
      </c>
      <c r="OFL23" s="24">
        <v>0</v>
      </c>
      <c r="OFM23" s="24">
        <v>0</v>
      </c>
      <c r="OFN23" s="24">
        <v>0</v>
      </c>
      <c r="OFO23" s="24">
        <v>0</v>
      </c>
      <c r="OFP23" s="24">
        <v>0</v>
      </c>
      <c r="OFQ23" s="24">
        <v>0</v>
      </c>
      <c r="OFR23" s="24">
        <v>0</v>
      </c>
      <c r="OFS23" s="24">
        <v>0</v>
      </c>
      <c r="OFT23" s="24">
        <v>0</v>
      </c>
      <c r="OFU23" s="24">
        <v>0</v>
      </c>
      <c r="OFV23" s="24">
        <v>0</v>
      </c>
      <c r="OFW23" s="24">
        <v>0</v>
      </c>
      <c r="OFX23" s="24">
        <v>0</v>
      </c>
      <c r="OFY23" s="24">
        <v>0</v>
      </c>
      <c r="OFZ23" s="24">
        <v>0</v>
      </c>
      <c r="OGA23" s="24">
        <v>0</v>
      </c>
      <c r="OGB23" s="24">
        <v>0</v>
      </c>
      <c r="OGC23" s="24">
        <v>0</v>
      </c>
      <c r="OGD23" s="24">
        <v>0</v>
      </c>
      <c r="OGE23" s="24">
        <v>0</v>
      </c>
      <c r="OGF23" s="24">
        <v>0</v>
      </c>
      <c r="OGG23" s="24">
        <v>0</v>
      </c>
      <c r="OGH23" s="24">
        <v>0</v>
      </c>
      <c r="OGI23" s="24">
        <v>0</v>
      </c>
      <c r="OGJ23" s="24">
        <v>0</v>
      </c>
      <c r="OGK23" s="24">
        <v>0</v>
      </c>
      <c r="OGL23" s="24">
        <v>0</v>
      </c>
      <c r="OGM23" s="24">
        <v>0</v>
      </c>
      <c r="OGN23" s="24">
        <v>0</v>
      </c>
      <c r="OGO23" s="24">
        <v>0</v>
      </c>
      <c r="OGP23" s="24">
        <v>0</v>
      </c>
      <c r="OGQ23" s="24">
        <v>0</v>
      </c>
      <c r="OGR23" s="24">
        <v>0</v>
      </c>
      <c r="OGS23" s="24">
        <v>0</v>
      </c>
      <c r="OGT23" s="24">
        <v>0</v>
      </c>
      <c r="OGU23" s="24">
        <v>0</v>
      </c>
      <c r="OGV23" s="24">
        <v>0</v>
      </c>
      <c r="OGW23" s="24">
        <v>0</v>
      </c>
      <c r="OGX23" s="24">
        <v>0</v>
      </c>
      <c r="OGY23" s="24">
        <v>0</v>
      </c>
      <c r="OGZ23" s="24">
        <v>0</v>
      </c>
      <c r="OHA23" s="24">
        <v>0</v>
      </c>
      <c r="OHB23" s="24">
        <v>0</v>
      </c>
      <c r="OHC23" s="24">
        <v>0</v>
      </c>
      <c r="OHD23" s="24">
        <v>0</v>
      </c>
      <c r="OHE23" s="24">
        <v>0</v>
      </c>
      <c r="OHF23" s="24">
        <v>0</v>
      </c>
      <c r="OHG23" s="24">
        <v>0</v>
      </c>
      <c r="OHH23" s="24">
        <v>0</v>
      </c>
      <c r="OHI23" s="24">
        <v>0</v>
      </c>
      <c r="OHJ23" s="24">
        <v>0</v>
      </c>
      <c r="OHK23" s="24">
        <v>0</v>
      </c>
      <c r="OHL23" s="24">
        <v>0</v>
      </c>
      <c r="OHM23" s="24">
        <v>0</v>
      </c>
      <c r="OHN23" s="24">
        <v>0</v>
      </c>
      <c r="OHO23" s="24">
        <v>0</v>
      </c>
      <c r="OHP23" s="24">
        <v>0</v>
      </c>
      <c r="OHQ23" s="24">
        <v>0</v>
      </c>
      <c r="OHR23" s="24">
        <v>0</v>
      </c>
      <c r="OHS23" s="24">
        <v>0</v>
      </c>
      <c r="OHT23" s="24">
        <v>0</v>
      </c>
      <c r="OHU23" s="24">
        <v>0</v>
      </c>
      <c r="OHV23" s="24">
        <v>0</v>
      </c>
      <c r="OHW23" s="24">
        <v>0</v>
      </c>
      <c r="OHX23" s="24">
        <v>0</v>
      </c>
      <c r="OHY23" s="24">
        <v>0</v>
      </c>
      <c r="OHZ23" s="24">
        <v>0</v>
      </c>
      <c r="OIA23" s="24">
        <v>0</v>
      </c>
      <c r="OIB23" s="24">
        <v>0</v>
      </c>
      <c r="OIC23" s="24">
        <v>0</v>
      </c>
      <c r="OID23" s="24">
        <v>0</v>
      </c>
      <c r="OIE23" s="24">
        <v>0</v>
      </c>
      <c r="OIF23" s="24">
        <v>0</v>
      </c>
      <c r="OIG23" s="24">
        <v>0</v>
      </c>
      <c r="OIH23" s="24">
        <v>0</v>
      </c>
      <c r="OII23" s="24">
        <v>0</v>
      </c>
      <c r="OIJ23" s="24">
        <v>0</v>
      </c>
      <c r="OIK23" s="24">
        <v>0</v>
      </c>
      <c r="OIL23" s="24">
        <v>0</v>
      </c>
      <c r="OIM23" s="24">
        <v>0</v>
      </c>
      <c r="OIN23" s="24">
        <v>0</v>
      </c>
      <c r="OIO23" s="24">
        <v>0</v>
      </c>
      <c r="OIP23" s="24">
        <v>0</v>
      </c>
      <c r="OIQ23" s="24">
        <v>0</v>
      </c>
      <c r="OIR23" s="24">
        <v>0</v>
      </c>
      <c r="OIS23" s="24">
        <v>0</v>
      </c>
      <c r="OIT23" s="24">
        <v>0</v>
      </c>
      <c r="OIU23" s="24">
        <v>0</v>
      </c>
      <c r="OIV23" s="24">
        <v>0</v>
      </c>
      <c r="OIW23" s="24">
        <v>0</v>
      </c>
      <c r="OIX23" s="24">
        <v>0</v>
      </c>
      <c r="OIY23" s="24">
        <v>0</v>
      </c>
      <c r="OIZ23" s="24">
        <v>0</v>
      </c>
      <c r="OJA23" s="24">
        <v>0</v>
      </c>
      <c r="OJB23" s="24">
        <v>0</v>
      </c>
      <c r="OJC23" s="24">
        <v>0</v>
      </c>
      <c r="OJD23" s="24">
        <v>0</v>
      </c>
      <c r="OJE23" s="24">
        <v>0</v>
      </c>
      <c r="OJF23" s="24">
        <v>0</v>
      </c>
      <c r="OJG23" s="24">
        <v>0</v>
      </c>
      <c r="OJH23" s="24">
        <v>0</v>
      </c>
      <c r="OJI23" s="24">
        <v>0</v>
      </c>
      <c r="OJJ23" s="24">
        <v>0</v>
      </c>
      <c r="OJK23" s="24">
        <v>0</v>
      </c>
      <c r="OJL23" s="24">
        <v>0</v>
      </c>
      <c r="OJM23" s="24">
        <v>0</v>
      </c>
      <c r="OJN23" s="24">
        <v>0</v>
      </c>
      <c r="OJO23" s="24">
        <v>0</v>
      </c>
      <c r="OJP23" s="24">
        <v>0</v>
      </c>
      <c r="OJQ23" s="24">
        <v>0</v>
      </c>
      <c r="OJR23" s="24">
        <v>0</v>
      </c>
      <c r="OJS23" s="24">
        <v>0</v>
      </c>
      <c r="OJT23" s="24">
        <v>0</v>
      </c>
      <c r="OJU23" s="24">
        <v>0</v>
      </c>
      <c r="OJV23" s="24">
        <v>0</v>
      </c>
      <c r="OJW23" s="24">
        <v>0</v>
      </c>
      <c r="OJX23" s="24">
        <v>0</v>
      </c>
      <c r="OJY23" s="24">
        <v>0</v>
      </c>
      <c r="OJZ23" s="24">
        <v>0</v>
      </c>
      <c r="OKA23" s="24">
        <v>0</v>
      </c>
      <c r="OKB23" s="24">
        <v>0</v>
      </c>
      <c r="OKC23" s="24">
        <v>0</v>
      </c>
      <c r="OKD23" s="24">
        <v>0</v>
      </c>
      <c r="OKE23" s="24">
        <v>0</v>
      </c>
      <c r="OKF23" s="24">
        <v>0</v>
      </c>
      <c r="OKG23" s="24">
        <v>0</v>
      </c>
      <c r="OKH23" s="24">
        <v>0</v>
      </c>
      <c r="OKI23" s="24">
        <v>0</v>
      </c>
      <c r="OKJ23" s="24">
        <v>0</v>
      </c>
      <c r="OKK23" s="24">
        <v>0</v>
      </c>
      <c r="OKL23" s="24">
        <v>0</v>
      </c>
      <c r="OKM23" s="24">
        <v>0</v>
      </c>
      <c r="OKN23" s="24">
        <v>0</v>
      </c>
      <c r="OKO23" s="24">
        <v>0</v>
      </c>
      <c r="OKP23" s="24">
        <v>0</v>
      </c>
      <c r="OKQ23" s="24">
        <v>0</v>
      </c>
      <c r="OKR23" s="24">
        <v>0</v>
      </c>
      <c r="OKS23" s="24">
        <v>0</v>
      </c>
      <c r="OKT23" s="24">
        <v>0</v>
      </c>
      <c r="OKU23" s="24">
        <v>0</v>
      </c>
      <c r="OKV23" s="24">
        <v>0</v>
      </c>
      <c r="OKW23" s="24">
        <v>0</v>
      </c>
      <c r="OKX23" s="24">
        <v>0</v>
      </c>
      <c r="OKY23" s="24">
        <v>0</v>
      </c>
      <c r="OKZ23" s="24">
        <v>0</v>
      </c>
      <c r="OLA23" s="24">
        <v>0</v>
      </c>
      <c r="OLB23" s="24">
        <v>0</v>
      </c>
      <c r="OLC23" s="24">
        <v>0</v>
      </c>
      <c r="OLD23" s="24">
        <v>0</v>
      </c>
      <c r="OLE23" s="24">
        <v>0</v>
      </c>
      <c r="OLF23" s="24">
        <v>0</v>
      </c>
      <c r="OLG23" s="24">
        <v>0</v>
      </c>
      <c r="OLH23" s="24">
        <v>0</v>
      </c>
      <c r="OLI23" s="24">
        <v>0</v>
      </c>
      <c r="OLJ23" s="24">
        <v>0</v>
      </c>
      <c r="OLK23" s="24">
        <v>0</v>
      </c>
      <c r="OLL23" s="24">
        <v>0</v>
      </c>
      <c r="OLM23" s="24">
        <v>0</v>
      </c>
      <c r="OLN23" s="24">
        <v>0</v>
      </c>
      <c r="OLO23" s="24">
        <v>0</v>
      </c>
      <c r="OLP23" s="24">
        <v>0</v>
      </c>
      <c r="OLQ23" s="24">
        <v>0</v>
      </c>
      <c r="OLR23" s="24">
        <v>0</v>
      </c>
      <c r="OLS23" s="24">
        <v>0</v>
      </c>
      <c r="OLT23" s="24">
        <v>0</v>
      </c>
      <c r="OLU23" s="24">
        <v>0</v>
      </c>
      <c r="OLV23" s="24">
        <v>0</v>
      </c>
      <c r="OLW23" s="24">
        <v>0</v>
      </c>
      <c r="OLX23" s="24">
        <v>0</v>
      </c>
      <c r="OLY23" s="24">
        <v>0</v>
      </c>
      <c r="OLZ23" s="24">
        <v>0</v>
      </c>
      <c r="OMA23" s="24">
        <v>0</v>
      </c>
      <c r="OMB23" s="24">
        <v>0</v>
      </c>
      <c r="OMC23" s="24">
        <v>0</v>
      </c>
      <c r="OMD23" s="24">
        <v>0</v>
      </c>
      <c r="OME23" s="24">
        <v>0</v>
      </c>
      <c r="OMF23" s="24">
        <v>0</v>
      </c>
      <c r="OMG23" s="24">
        <v>0</v>
      </c>
      <c r="OMH23" s="24">
        <v>0</v>
      </c>
      <c r="OMI23" s="24">
        <v>0</v>
      </c>
      <c r="OMJ23" s="24">
        <v>0</v>
      </c>
      <c r="OMK23" s="24">
        <v>0</v>
      </c>
      <c r="OML23" s="24">
        <v>0</v>
      </c>
      <c r="OMM23" s="24">
        <v>0</v>
      </c>
      <c r="OMN23" s="24">
        <v>0</v>
      </c>
      <c r="OMO23" s="24">
        <v>0</v>
      </c>
      <c r="OMP23" s="24">
        <v>0</v>
      </c>
      <c r="OMQ23" s="24">
        <v>0</v>
      </c>
      <c r="OMR23" s="24">
        <v>0</v>
      </c>
      <c r="OMS23" s="24">
        <v>0</v>
      </c>
      <c r="OMT23" s="24">
        <v>0</v>
      </c>
      <c r="OMU23" s="24">
        <v>0</v>
      </c>
      <c r="OMV23" s="24">
        <v>0</v>
      </c>
      <c r="OMW23" s="24">
        <v>0</v>
      </c>
      <c r="OMX23" s="24">
        <v>0</v>
      </c>
      <c r="OMY23" s="24">
        <v>0</v>
      </c>
      <c r="OMZ23" s="24">
        <v>0</v>
      </c>
      <c r="ONA23" s="24">
        <v>0</v>
      </c>
      <c r="ONB23" s="24">
        <v>0</v>
      </c>
      <c r="ONC23" s="24">
        <v>0</v>
      </c>
      <c r="OND23" s="24">
        <v>0</v>
      </c>
      <c r="ONE23" s="24">
        <v>0</v>
      </c>
      <c r="ONF23" s="24">
        <v>0</v>
      </c>
      <c r="ONG23" s="24">
        <v>0</v>
      </c>
      <c r="ONH23" s="24">
        <v>0</v>
      </c>
      <c r="ONI23" s="24">
        <v>0</v>
      </c>
      <c r="ONJ23" s="24">
        <v>0</v>
      </c>
      <c r="ONK23" s="24">
        <v>0</v>
      </c>
      <c r="ONL23" s="24">
        <v>0</v>
      </c>
      <c r="ONM23" s="24">
        <v>0</v>
      </c>
      <c r="ONN23" s="24">
        <v>0</v>
      </c>
      <c r="ONO23" s="24">
        <v>0</v>
      </c>
      <c r="ONP23" s="24">
        <v>0</v>
      </c>
      <c r="ONQ23" s="24">
        <v>0</v>
      </c>
      <c r="ONR23" s="24">
        <v>0</v>
      </c>
      <c r="ONS23" s="24">
        <v>0</v>
      </c>
      <c r="ONT23" s="24">
        <v>0</v>
      </c>
      <c r="ONU23" s="24">
        <v>0</v>
      </c>
      <c r="ONV23" s="24">
        <v>0</v>
      </c>
      <c r="ONW23" s="24">
        <v>0</v>
      </c>
      <c r="ONX23" s="24">
        <v>0</v>
      </c>
      <c r="ONY23" s="24">
        <v>0</v>
      </c>
      <c r="ONZ23" s="24">
        <v>0</v>
      </c>
      <c r="OOA23" s="24">
        <v>0</v>
      </c>
      <c r="OOB23" s="24">
        <v>0</v>
      </c>
      <c r="OOC23" s="24">
        <v>0</v>
      </c>
      <c r="OOD23" s="24">
        <v>0</v>
      </c>
      <c r="OOE23" s="24">
        <v>0</v>
      </c>
      <c r="OOF23" s="24">
        <v>0</v>
      </c>
      <c r="OOG23" s="24">
        <v>0</v>
      </c>
      <c r="OOH23" s="24">
        <v>0</v>
      </c>
      <c r="OOI23" s="24">
        <v>0</v>
      </c>
      <c r="OOJ23" s="24">
        <v>0</v>
      </c>
      <c r="OOK23" s="24">
        <v>0</v>
      </c>
      <c r="OOL23" s="24">
        <v>0</v>
      </c>
      <c r="OOM23" s="24">
        <v>0</v>
      </c>
      <c r="OON23" s="24">
        <v>0</v>
      </c>
      <c r="OOO23" s="24">
        <v>0</v>
      </c>
      <c r="OOP23" s="24">
        <v>0</v>
      </c>
      <c r="OOQ23" s="24">
        <v>0</v>
      </c>
      <c r="OOR23" s="24">
        <v>0</v>
      </c>
      <c r="OOS23" s="24">
        <v>0</v>
      </c>
      <c r="OOT23" s="24">
        <v>0</v>
      </c>
      <c r="OOU23" s="24">
        <v>0</v>
      </c>
      <c r="OOV23" s="24">
        <v>0</v>
      </c>
      <c r="OOW23" s="24">
        <v>0</v>
      </c>
      <c r="OOX23" s="24">
        <v>0</v>
      </c>
      <c r="OOY23" s="24">
        <v>0</v>
      </c>
      <c r="OOZ23" s="24">
        <v>0</v>
      </c>
      <c r="OPA23" s="24">
        <v>0</v>
      </c>
      <c r="OPB23" s="24">
        <v>0</v>
      </c>
      <c r="OPC23" s="24">
        <v>0</v>
      </c>
      <c r="OPD23" s="24">
        <v>0</v>
      </c>
      <c r="OPE23" s="24">
        <v>0</v>
      </c>
      <c r="OPF23" s="24">
        <v>0</v>
      </c>
      <c r="OPG23" s="24">
        <v>0</v>
      </c>
      <c r="OPH23" s="24">
        <v>0</v>
      </c>
      <c r="OPI23" s="24">
        <v>0</v>
      </c>
      <c r="OPJ23" s="24">
        <v>0</v>
      </c>
      <c r="OPK23" s="24">
        <v>0</v>
      </c>
      <c r="OPL23" s="24">
        <v>0</v>
      </c>
      <c r="OPM23" s="24">
        <v>0</v>
      </c>
      <c r="OPN23" s="24">
        <v>0</v>
      </c>
      <c r="OPO23" s="24">
        <v>0</v>
      </c>
      <c r="OPP23" s="24">
        <v>0</v>
      </c>
      <c r="OPQ23" s="24">
        <v>0</v>
      </c>
      <c r="OPR23" s="24">
        <v>0</v>
      </c>
      <c r="OPS23" s="24">
        <v>0</v>
      </c>
      <c r="OPT23" s="24">
        <v>0</v>
      </c>
      <c r="OPU23" s="24">
        <v>0</v>
      </c>
      <c r="OPV23" s="24">
        <v>0</v>
      </c>
      <c r="OPW23" s="24">
        <v>0</v>
      </c>
      <c r="OPX23" s="24">
        <v>0</v>
      </c>
      <c r="OPY23" s="24">
        <v>0</v>
      </c>
      <c r="OPZ23" s="24">
        <v>0</v>
      </c>
      <c r="OQA23" s="24">
        <v>0</v>
      </c>
      <c r="OQB23" s="24">
        <v>0</v>
      </c>
      <c r="OQC23" s="24">
        <v>0</v>
      </c>
      <c r="OQD23" s="24">
        <v>0</v>
      </c>
      <c r="OQE23" s="24">
        <v>0</v>
      </c>
      <c r="OQF23" s="24">
        <v>0</v>
      </c>
      <c r="OQG23" s="24">
        <v>0</v>
      </c>
      <c r="OQH23" s="24">
        <v>0</v>
      </c>
      <c r="OQI23" s="24">
        <v>0</v>
      </c>
      <c r="OQJ23" s="24">
        <v>0</v>
      </c>
      <c r="OQK23" s="24">
        <v>0</v>
      </c>
      <c r="OQL23" s="24">
        <v>0</v>
      </c>
      <c r="OQM23" s="24">
        <v>0</v>
      </c>
      <c r="OQN23" s="24">
        <v>0</v>
      </c>
      <c r="OQO23" s="24">
        <v>0</v>
      </c>
      <c r="OQP23" s="24">
        <v>0</v>
      </c>
      <c r="OQQ23" s="24">
        <v>0</v>
      </c>
      <c r="OQR23" s="24">
        <v>0</v>
      </c>
      <c r="OQS23" s="24">
        <v>0</v>
      </c>
      <c r="OQT23" s="24">
        <v>0</v>
      </c>
      <c r="OQU23" s="24">
        <v>0</v>
      </c>
      <c r="OQV23" s="24">
        <v>0</v>
      </c>
      <c r="OQW23" s="24">
        <v>0</v>
      </c>
      <c r="OQX23" s="24">
        <v>0</v>
      </c>
      <c r="OQY23" s="24">
        <v>0</v>
      </c>
      <c r="OQZ23" s="24">
        <v>0</v>
      </c>
      <c r="ORA23" s="24">
        <v>0</v>
      </c>
      <c r="ORB23" s="24">
        <v>0</v>
      </c>
      <c r="ORC23" s="24">
        <v>0</v>
      </c>
      <c r="ORD23" s="24">
        <v>0</v>
      </c>
      <c r="ORE23" s="24">
        <v>0</v>
      </c>
      <c r="ORF23" s="24">
        <v>0</v>
      </c>
      <c r="ORG23" s="24">
        <v>0</v>
      </c>
      <c r="ORH23" s="24">
        <v>0</v>
      </c>
      <c r="ORI23" s="24">
        <v>0</v>
      </c>
      <c r="ORJ23" s="24">
        <v>0</v>
      </c>
      <c r="ORK23" s="24">
        <v>0</v>
      </c>
      <c r="ORL23" s="24">
        <v>0</v>
      </c>
      <c r="ORM23" s="24">
        <v>0</v>
      </c>
      <c r="ORN23" s="24">
        <v>0</v>
      </c>
      <c r="ORO23" s="24">
        <v>0</v>
      </c>
      <c r="ORP23" s="24">
        <v>0</v>
      </c>
      <c r="ORQ23" s="24">
        <v>0</v>
      </c>
      <c r="ORR23" s="24">
        <v>0</v>
      </c>
      <c r="ORS23" s="24">
        <v>0</v>
      </c>
      <c r="ORT23" s="24">
        <v>0</v>
      </c>
      <c r="ORU23" s="24">
        <v>0</v>
      </c>
      <c r="ORV23" s="24">
        <v>0</v>
      </c>
      <c r="ORW23" s="24">
        <v>0</v>
      </c>
      <c r="ORX23" s="24">
        <v>0</v>
      </c>
      <c r="ORY23" s="24">
        <v>0</v>
      </c>
      <c r="ORZ23" s="24">
        <v>0</v>
      </c>
      <c r="OSA23" s="24">
        <v>0</v>
      </c>
      <c r="OSB23" s="24">
        <v>0</v>
      </c>
      <c r="OSC23" s="24">
        <v>0</v>
      </c>
      <c r="OSD23" s="24">
        <v>0</v>
      </c>
      <c r="OSE23" s="24">
        <v>0</v>
      </c>
      <c r="OSF23" s="24">
        <v>0</v>
      </c>
      <c r="OSG23" s="24">
        <v>0</v>
      </c>
      <c r="OSH23" s="24">
        <v>0</v>
      </c>
      <c r="OSI23" s="24">
        <v>0</v>
      </c>
      <c r="OSJ23" s="24">
        <v>0</v>
      </c>
      <c r="OSK23" s="24">
        <v>0</v>
      </c>
      <c r="OSL23" s="24">
        <v>0</v>
      </c>
      <c r="OSM23" s="24">
        <v>0</v>
      </c>
      <c r="OSN23" s="24">
        <v>0</v>
      </c>
      <c r="OSO23" s="24">
        <v>0</v>
      </c>
      <c r="OSP23" s="24">
        <v>0</v>
      </c>
      <c r="OSQ23" s="24">
        <v>0</v>
      </c>
      <c r="OSR23" s="24">
        <v>0</v>
      </c>
      <c r="OSS23" s="24">
        <v>0</v>
      </c>
      <c r="OST23" s="24">
        <v>0</v>
      </c>
      <c r="OSU23" s="24">
        <v>0</v>
      </c>
      <c r="OSV23" s="24">
        <v>0</v>
      </c>
      <c r="OSW23" s="24">
        <v>0</v>
      </c>
      <c r="OSX23" s="24">
        <v>0</v>
      </c>
      <c r="OSY23" s="24">
        <v>0</v>
      </c>
      <c r="OSZ23" s="24">
        <v>0</v>
      </c>
      <c r="OTA23" s="24">
        <v>0</v>
      </c>
      <c r="OTB23" s="24">
        <v>0</v>
      </c>
      <c r="OTC23" s="24">
        <v>0</v>
      </c>
      <c r="OTD23" s="24">
        <v>0</v>
      </c>
      <c r="OTE23" s="24">
        <v>0</v>
      </c>
      <c r="OTF23" s="24">
        <v>0</v>
      </c>
      <c r="OTG23" s="24">
        <v>0</v>
      </c>
      <c r="OTH23" s="24">
        <v>0</v>
      </c>
      <c r="OTI23" s="24">
        <v>0</v>
      </c>
      <c r="OTJ23" s="24">
        <v>0</v>
      </c>
      <c r="OTK23" s="24">
        <v>0</v>
      </c>
      <c r="OTL23" s="24">
        <v>0</v>
      </c>
      <c r="OTM23" s="24">
        <v>0</v>
      </c>
      <c r="OTN23" s="24">
        <v>0</v>
      </c>
      <c r="OTO23" s="24">
        <v>0</v>
      </c>
      <c r="OTP23" s="24">
        <v>0</v>
      </c>
      <c r="OTQ23" s="24">
        <v>0</v>
      </c>
      <c r="OTR23" s="24">
        <v>0</v>
      </c>
      <c r="OTS23" s="24">
        <v>0</v>
      </c>
      <c r="OTT23" s="24">
        <v>0</v>
      </c>
      <c r="OTU23" s="24">
        <v>0</v>
      </c>
      <c r="OTV23" s="24">
        <v>0</v>
      </c>
      <c r="OTW23" s="24">
        <v>0</v>
      </c>
      <c r="OTX23" s="24">
        <v>0</v>
      </c>
      <c r="OTY23" s="24">
        <v>0</v>
      </c>
      <c r="OTZ23" s="24">
        <v>0</v>
      </c>
      <c r="OUA23" s="24">
        <v>0</v>
      </c>
      <c r="OUB23" s="24">
        <v>0</v>
      </c>
      <c r="OUC23" s="24">
        <v>0</v>
      </c>
      <c r="OUD23" s="24">
        <v>0</v>
      </c>
      <c r="OUE23" s="24">
        <v>0</v>
      </c>
      <c r="OUF23" s="24">
        <v>0</v>
      </c>
      <c r="OUG23" s="24">
        <v>0</v>
      </c>
      <c r="OUH23" s="24">
        <v>0</v>
      </c>
      <c r="OUI23" s="24">
        <v>0</v>
      </c>
      <c r="OUJ23" s="24">
        <v>0</v>
      </c>
      <c r="OUK23" s="24">
        <v>0</v>
      </c>
      <c r="OUL23" s="24">
        <v>0</v>
      </c>
      <c r="OUM23" s="24">
        <v>0</v>
      </c>
      <c r="OUN23" s="24">
        <v>0</v>
      </c>
      <c r="OUO23" s="24">
        <v>0</v>
      </c>
      <c r="OUP23" s="24">
        <v>0</v>
      </c>
      <c r="OUQ23" s="24">
        <v>0</v>
      </c>
      <c r="OUR23" s="24">
        <v>0</v>
      </c>
      <c r="OUS23" s="24">
        <v>0</v>
      </c>
      <c r="OUT23" s="24">
        <v>0</v>
      </c>
      <c r="OUU23" s="24">
        <v>0</v>
      </c>
      <c r="OUV23" s="24">
        <v>0</v>
      </c>
      <c r="OUW23" s="24">
        <v>0</v>
      </c>
      <c r="OUX23" s="24">
        <v>0</v>
      </c>
      <c r="OUY23" s="24">
        <v>0</v>
      </c>
      <c r="OUZ23" s="24">
        <v>0</v>
      </c>
      <c r="OVA23" s="24">
        <v>0</v>
      </c>
      <c r="OVB23" s="24">
        <v>0</v>
      </c>
      <c r="OVC23" s="24">
        <v>0</v>
      </c>
      <c r="OVD23" s="24">
        <v>0</v>
      </c>
      <c r="OVE23" s="24">
        <v>0</v>
      </c>
      <c r="OVF23" s="24">
        <v>0</v>
      </c>
      <c r="OVG23" s="24">
        <v>0</v>
      </c>
      <c r="OVH23" s="24">
        <v>0</v>
      </c>
      <c r="OVI23" s="24">
        <v>0</v>
      </c>
      <c r="OVJ23" s="24">
        <v>0</v>
      </c>
      <c r="OVK23" s="24">
        <v>0</v>
      </c>
      <c r="OVL23" s="24">
        <v>0</v>
      </c>
      <c r="OVM23" s="24">
        <v>0</v>
      </c>
      <c r="OVN23" s="24">
        <v>0</v>
      </c>
      <c r="OVO23" s="24">
        <v>0</v>
      </c>
      <c r="OVP23" s="24">
        <v>0</v>
      </c>
      <c r="OVQ23" s="24">
        <v>0</v>
      </c>
      <c r="OVR23" s="24">
        <v>0</v>
      </c>
      <c r="OVS23" s="24">
        <v>0</v>
      </c>
      <c r="OVT23" s="24">
        <v>0</v>
      </c>
      <c r="OVU23" s="24">
        <v>0</v>
      </c>
      <c r="OVV23" s="24">
        <v>0</v>
      </c>
      <c r="OVW23" s="24">
        <v>0</v>
      </c>
      <c r="OVX23" s="24">
        <v>0</v>
      </c>
      <c r="OVY23" s="24">
        <v>0</v>
      </c>
      <c r="OVZ23" s="24">
        <v>0</v>
      </c>
      <c r="OWA23" s="24">
        <v>0</v>
      </c>
      <c r="OWB23" s="24">
        <v>0</v>
      </c>
      <c r="OWC23" s="24">
        <v>0</v>
      </c>
      <c r="OWD23" s="24">
        <v>0</v>
      </c>
      <c r="OWE23" s="24">
        <v>0</v>
      </c>
      <c r="OWF23" s="24">
        <v>0</v>
      </c>
      <c r="OWG23" s="24">
        <v>0</v>
      </c>
      <c r="OWH23" s="24">
        <v>0</v>
      </c>
      <c r="OWI23" s="24">
        <v>0</v>
      </c>
      <c r="OWJ23" s="24">
        <v>0</v>
      </c>
      <c r="OWK23" s="24">
        <v>0</v>
      </c>
      <c r="OWL23" s="24">
        <v>0</v>
      </c>
      <c r="OWM23" s="24">
        <v>0</v>
      </c>
      <c r="OWN23" s="24">
        <v>0</v>
      </c>
      <c r="OWO23" s="24">
        <v>0</v>
      </c>
      <c r="OWP23" s="24">
        <v>0</v>
      </c>
      <c r="OWQ23" s="24">
        <v>0</v>
      </c>
      <c r="OWR23" s="24">
        <v>0</v>
      </c>
      <c r="OWS23" s="24">
        <v>0</v>
      </c>
      <c r="OWT23" s="24">
        <v>0</v>
      </c>
      <c r="OWU23" s="24">
        <v>0</v>
      </c>
      <c r="OWV23" s="24">
        <v>0</v>
      </c>
      <c r="OWW23" s="24">
        <v>0</v>
      </c>
      <c r="OWX23" s="24">
        <v>0</v>
      </c>
      <c r="OWY23" s="24">
        <v>0</v>
      </c>
      <c r="OWZ23" s="24">
        <v>0</v>
      </c>
      <c r="OXA23" s="24">
        <v>0</v>
      </c>
      <c r="OXB23" s="24">
        <v>0</v>
      </c>
      <c r="OXC23" s="24">
        <v>0</v>
      </c>
      <c r="OXD23" s="24">
        <v>0</v>
      </c>
      <c r="OXE23" s="24">
        <v>0</v>
      </c>
      <c r="OXF23" s="24">
        <v>0</v>
      </c>
      <c r="OXG23" s="24">
        <v>0</v>
      </c>
      <c r="OXH23" s="24">
        <v>0</v>
      </c>
      <c r="OXI23" s="24">
        <v>0</v>
      </c>
      <c r="OXJ23" s="24">
        <v>0</v>
      </c>
      <c r="OXK23" s="24">
        <v>0</v>
      </c>
      <c r="OXL23" s="24">
        <v>0</v>
      </c>
      <c r="OXM23" s="24">
        <v>0</v>
      </c>
      <c r="OXN23" s="24">
        <v>0</v>
      </c>
      <c r="OXO23" s="24">
        <v>0</v>
      </c>
      <c r="OXP23" s="24">
        <v>0</v>
      </c>
      <c r="OXQ23" s="24">
        <v>0</v>
      </c>
      <c r="OXR23" s="24">
        <v>0</v>
      </c>
      <c r="OXS23" s="24">
        <v>0</v>
      </c>
      <c r="OXT23" s="24">
        <v>0</v>
      </c>
      <c r="OXU23" s="24">
        <v>0</v>
      </c>
      <c r="OXV23" s="24">
        <v>0</v>
      </c>
      <c r="OXW23" s="24">
        <v>0</v>
      </c>
      <c r="OXX23" s="24">
        <v>0</v>
      </c>
      <c r="OXY23" s="24">
        <v>0</v>
      </c>
      <c r="OXZ23" s="24">
        <v>0</v>
      </c>
      <c r="OYA23" s="24">
        <v>0</v>
      </c>
      <c r="OYB23" s="24">
        <v>0</v>
      </c>
      <c r="OYC23" s="24">
        <v>0</v>
      </c>
      <c r="OYD23" s="24">
        <v>0</v>
      </c>
      <c r="OYE23" s="24">
        <v>0</v>
      </c>
      <c r="OYF23" s="24">
        <v>0</v>
      </c>
      <c r="OYG23" s="24">
        <v>0</v>
      </c>
      <c r="OYH23" s="24">
        <v>0</v>
      </c>
      <c r="OYI23" s="24">
        <v>0</v>
      </c>
      <c r="OYJ23" s="24">
        <v>0</v>
      </c>
      <c r="OYK23" s="24">
        <v>0</v>
      </c>
      <c r="OYL23" s="24">
        <v>0</v>
      </c>
      <c r="OYM23" s="24">
        <v>0</v>
      </c>
      <c r="OYN23" s="24">
        <v>0</v>
      </c>
      <c r="OYO23" s="24">
        <v>0</v>
      </c>
      <c r="OYP23" s="24">
        <v>0</v>
      </c>
      <c r="OYQ23" s="24">
        <v>0</v>
      </c>
      <c r="OYR23" s="24">
        <v>0</v>
      </c>
      <c r="OYS23" s="24">
        <v>0</v>
      </c>
      <c r="OYT23" s="24">
        <v>0</v>
      </c>
      <c r="OYU23" s="24">
        <v>0</v>
      </c>
      <c r="OYV23" s="24">
        <v>0</v>
      </c>
      <c r="OYW23" s="24">
        <v>0</v>
      </c>
      <c r="OYX23" s="24">
        <v>0</v>
      </c>
      <c r="OYY23" s="24">
        <v>0</v>
      </c>
      <c r="OYZ23" s="24">
        <v>0</v>
      </c>
      <c r="OZA23" s="24">
        <v>0</v>
      </c>
      <c r="OZB23" s="24">
        <v>0</v>
      </c>
      <c r="OZC23" s="24">
        <v>0</v>
      </c>
      <c r="OZD23" s="24">
        <v>0</v>
      </c>
      <c r="OZE23" s="24">
        <v>0</v>
      </c>
      <c r="OZF23" s="24">
        <v>0</v>
      </c>
      <c r="OZG23" s="24">
        <v>0</v>
      </c>
      <c r="OZH23" s="24">
        <v>0</v>
      </c>
      <c r="OZI23" s="24">
        <v>0</v>
      </c>
      <c r="OZJ23" s="24">
        <v>0</v>
      </c>
      <c r="OZK23" s="24">
        <v>0</v>
      </c>
      <c r="OZL23" s="24">
        <v>0</v>
      </c>
      <c r="OZM23" s="24">
        <v>0</v>
      </c>
      <c r="OZN23" s="24">
        <v>0</v>
      </c>
      <c r="OZO23" s="24">
        <v>0</v>
      </c>
      <c r="OZP23" s="24">
        <v>0</v>
      </c>
      <c r="OZQ23" s="24">
        <v>0</v>
      </c>
      <c r="OZR23" s="24">
        <v>0</v>
      </c>
      <c r="OZS23" s="24">
        <v>0</v>
      </c>
      <c r="OZT23" s="24">
        <v>0</v>
      </c>
      <c r="OZU23" s="24">
        <v>0</v>
      </c>
      <c r="OZV23" s="24">
        <v>0</v>
      </c>
      <c r="OZW23" s="24">
        <v>0</v>
      </c>
      <c r="OZX23" s="24">
        <v>0</v>
      </c>
      <c r="OZY23" s="24">
        <v>0</v>
      </c>
      <c r="OZZ23" s="24">
        <v>0</v>
      </c>
      <c r="PAA23" s="24">
        <v>0</v>
      </c>
      <c r="PAB23" s="24">
        <v>0</v>
      </c>
      <c r="PAC23" s="24">
        <v>0</v>
      </c>
      <c r="PAD23" s="24">
        <v>0</v>
      </c>
      <c r="PAE23" s="24">
        <v>0</v>
      </c>
      <c r="PAF23" s="24">
        <v>0</v>
      </c>
      <c r="PAG23" s="24">
        <v>0</v>
      </c>
      <c r="PAH23" s="24">
        <v>0</v>
      </c>
      <c r="PAI23" s="24">
        <v>0</v>
      </c>
      <c r="PAJ23" s="24">
        <v>0</v>
      </c>
      <c r="PAK23" s="24">
        <v>0</v>
      </c>
      <c r="PAL23" s="24">
        <v>0</v>
      </c>
      <c r="PAM23" s="24">
        <v>0</v>
      </c>
      <c r="PAN23" s="24">
        <v>0</v>
      </c>
      <c r="PAO23" s="24">
        <v>0</v>
      </c>
      <c r="PAP23" s="24">
        <v>0</v>
      </c>
      <c r="PAQ23" s="24">
        <v>0</v>
      </c>
      <c r="PAR23" s="24">
        <v>0</v>
      </c>
      <c r="PAS23" s="24">
        <v>0</v>
      </c>
      <c r="PAT23" s="24">
        <v>0</v>
      </c>
      <c r="PAU23" s="24">
        <v>0</v>
      </c>
      <c r="PAV23" s="24">
        <v>0</v>
      </c>
      <c r="PAW23" s="24">
        <v>0</v>
      </c>
      <c r="PAX23" s="24">
        <v>0</v>
      </c>
      <c r="PAY23" s="24">
        <v>0</v>
      </c>
      <c r="PAZ23" s="24">
        <v>0</v>
      </c>
      <c r="PBA23" s="24">
        <v>0</v>
      </c>
      <c r="PBB23" s="24">
        <v>0</v>
      </c>
      <c r="PBC23" s="24">
        <v>0</v>
      </c>
      <c r="PBD23" s="24">
        <v>0</v>
      </c>
      <c r="PBE23" s="24">
        <v>0</v>
      </c>
      <c r="PBF23" s="24">
        <v>0</v>
      </c>
      <c r="PBG23" s="24">
        <v>0</v>
      </c>
      <c r="PBH23" s="24">
        <v>0</v>
      </c>
      <c r="PBI23" s="24">
        <v>0</v>
      </c>
      <c r="PBJ23" s="24">
        <v>0</v>
      </c>
      <c r="PBK23" s="24">
        <v>0</v>
      </c>
      <c r="PBL23" s="24">
        <v>0</v>
      </c>
      <c r="PBM23" s="24">
        <v>0</v>
      </c>
      <c r="PBN23" s="24">
        <v>0</v>
      </c>
      <c r="PBO23" s="24">
        <v>0</v>
      </c>
      <c r="PBP23" s="24">
        <v>0</v>
      </c>
      <c r="PBQ23" s="24">
        <v>0</v>
      </c>
      <c r="PBR23" s="24">
        <v>0</v>
      </c>
      <c r="PBS23" s="24">
        <v>0</v>
      </c>
      <c r="PBT23" s="24">
        <v>0</v>
      </c>
      <c r="PBU23" s="24">
        <v>0</v>
      </c>
      <c r="PBV23" s="24">
        <v>0</v>
      </c>
      <c r="PBW23" s="24">
        <v>0</v>
      </c>
      <c r="PBX23" s="24">
        <v>0</v>
      </c>
      <c r="PBY23" s="24">
        <v>0</v>
      </c>
      <c r="PBZ23" s="24">
        <v>0</v>
      </c>
      <c r="PCA23" s="24">
        <v>0</v>
      </c>
      <c r="PCB23" s="24">
        <v>0</v>
      </c>
      <c r="PCC23" s="24">
        <v>0</v>
      </c>
      <c r="PCD23" s="24">
        <v>0</v>
      </c>
      <c r="PCE23" s="24">
        <v>0</v>
      </c>
      <c r="PCF23" s="24">
        <v>0</v>
      </c>
      <c r="PCG23" s="24">
        <v>0</v>
      </c>
      <c r="PCH23" s="24">
        <v>0</v>
      </c>
      <c r="PCI23" s="24">
        <v>0</v>
      </c>
      <c r="PCJ23" s="24">
        <v>0</v>
      </c>
      <c r="PCK23" s="24">
        <v>0</v>
      </c>
      <c r="PCL23" s="24">
        <v>0</v>
      </c>
      <c r="PCM23" s="24">
        <v>0</v>
      </c>
      <c r="PCN23" s="24">
        <v>0</v>
      </c>
      <c r="PCO23" s="24">
        <v>0</v>
      </c>
      <c r="PCP23" s="24">
        <v>0</v>
      </c>
      <c r="PCQ23" s="24">
        <v>0</v>
      </c>
      <c r="PCR23" s="24">
        <v>0</v>
      </c>
      <c r="PCS23" s="24">
        <v>0</v>
      </c>
      <c r="PCT23" s="24">
        <v>0</v>
      </c>
      <c r="PCU23" s="24">
        <v>0</v>
      </c>
      <c r="PCV23" s="24">
        <v>0</v>
      </c>
      <c r="PCW23" s="24">
        <v>0</v>
      </c>
      <c r="PCX23" s="24">
        <v>0</v>
      </c>
      <c r="PCY23" s="24">
        <v>0</v>
      </c>
      <c r="PCZ23" s="24">
        <v>0</v>
      </c>
      <c r="PDA23" s="24">
        <v>0</v>
      </c>
      <c r="PDB23" s="24">
        <v>0</v>
      </c>
      <c r="PDC23" s="24">
        <v>0</v>
      </c>
      <c r="PDD23" s="24">
        <v>0</v>
      </c>
      <c r="PDE23" s="24">
        <v>0</v>
      </c>
      <c r="PDF23" s="24">
        <v>0</v>
      </c>
      <c r="PDG23" s="24">
        <v>0</v>
      </c>
      <c r="PDH23" s="24">
        <v>0</v>
      </c>
      <c r="PDI23" s="24">
        <v>0</v>
      </c>
      <c r="PDJ23" s="24">
        <v>0</v>
      </c>
      <c r="PDK23" s="24">
        <v>0</v>
      </c>
      <c r="PDL23" s="24">
        <v>0</v>
      </c>
      <c r="PDM23" s="24">
        <v>0</v>
      </c>
      <c r="PDN23" s="24">
        <v>0</v>
      </c>
      <c r="PDO23" s="24">
        <v>0</v>
      </c>
      <c r="PDP23" s="24">
        <v>0</v>
      </c>
      <c r="PDQ23" s="24">
        <v>0</v>
      </c>
      <c r="PDR23" s="24">
        <v>0</v>
      </c>
      <c r="PDS23" s="24">
        <v>0</v>
      </c>
      <c r="PDT23" s="24">
        <v>0</v>
      </c>
      <c r="PDU23" s="24">
        <v>0</v>
      </c>
      <c r="PDV23" s="24">
        <v>0</v>
      </c>
      <c r="PDW23" s="24">
        <v>0</v>
      </c>
      <c r="PDX23" s="24">
        <v>0</v>
      </c>
      <c r="PDY23" s="24">
        <v>0</v>
      </c>
      <c r="PDZ23" s="24">
        <v>0</v>
      </c>
      <c r="PEA23" s="24">
        <v>0</v>
      </c>
      <c r="PEB23" s="24">
        <v>0</v>
      </c>
      <c r="PEC23" s="24">
        <v>0</v>
      </c>
      <c r="PED23" s="24">
        <v>0</v>
      </c>
      <c r="PEE23" s="24">
        <v>0</v>
      </c>
      <c r="PEF23" s="24">
        <v>0</v>
      </c>
      <c r="PEG23" s="24">
        <v>0</v>
      </c>
      <c r="PEH23" s="24">
        <v>0</v>
      </c>
      <c r="PEI23" s="24">
        <v>0</v>
      </c>
      <c r="PEJ23" s="24">
        <v>0</v>
      </c>
      <c r="PEK23" s="24">
        <v>0</v>
      </c>
      <c r="PEL23" s="24">
        <v>0</v>
      </c>
      <c r="PEM23" s="24">
        <v>0</v>
      </c>
      <c r="PEN23" s="24">
        <v>0</v>
      </c>
      <c r="PEO23" s="24">
        <v>0</v>
      </c>
      <c r="PEP23" s="24">
        <v>0</v>
      </c>
      <c r="PEQ23" s="24">
        <v>0</v>
      </c>
      <c r="PER23" s="24">
        <v>0</v>
      </c>
      <c r="PES23" s="24">
        <v>0</v>
      </c>
      <c r="PET23" s="24">
        <v>0</v>
      </c>
      <c r="PEU23" s="24">
        <v>0</v>
      </c>
      <c r="PEV23" s="24">
        <v>0</v>
      </c>
      <c r="PEW23" s="24">
        <v>0</v>
      </c>
      <c r="PEX23" s="24">
        <v>0</v>
      </c>
      <c r="PEY23" s="24">
        <v>0</v>
      </c>
      <c r="PEZ23" s="24">
        <v>0</v>
      </c>
      <c r="PFA23" s="24">
        <v>0</v>
      </c>
      <c r="PFB23" s="24">
        <v>0</v>
      </c>
      <c r="PFC23" s="24">
        <v>0</v>
      </c>
      <c r="PFD23" s="24">
        <v>0</v>
      </c>
      <c r="PFE23" s="24">
        <v>0</v>
      </c>
      <c r="PFF23" s="24">
        <v>0</v>
      </c>
      <c r="PFG23" s="24">
        <v>0</v>
      </c>
      <c r="PFH23" s="24">
        <v>0</v>
      </c>
      <c r="PFI23" s="24">
        <v>0</v>
      </c>
      <c r="PFJ23" s="24">
        <v>0</v>
      </c>
      <c r="PFK23" s="24">
        <v>0</v>
      </c>
      <c r="PFL23" s="24">
        <v>0</v>
      </c>
      <c r="PFM23" s="24">
        <v>0</v>
      </c>
      <c r="PFN23" s="24">
        <v>0</v>
      </c>
      <c r="PFO23" s="24">
        <v>0</v>
      </c>
      <c r="PFP23" s="24">
        <v>0</v>
      </c>
      <c r="PFQ23" s="24">
        <v>0</v>
      </c>
      <c r="PFR23" s="24">
        <v>0</v>
      </c>
      <c r="PFS23" s="24">
        <v>0</v>
      </c>
      <c r="PFT23" s="24">
        <v>0</v>
      </c>
      <c r="PFU23" s="24">
        <v>0</v>
      </c>
      <c r="PFV23" s="24">
        <v>0</v>
      </c>
      <c r="PFW23" s="24">
        <v>0</v>
      </c>
      <c r="PFX23" s="24">
        <v>0</v>
      </c>
      <c r="PFY23" s="24">
        <v>0</v>
      </c>
      <c r="PFZ23" s="24">
        <v>0</v>
      </c>
      <c r="PGA23" s="24">
        <v>0</v>
      </c>
      <c r="PGB23" s="24">
        <v>0</v>
      </c>
      <c r="PGC23" s="24">
        <v>0</v>
      </c>
      <c r="PGD23" s="24">
        <v>0</v>
      </c>
      <c r="PGE23" s="24">
        <v>0</v>
      </c>
      <c r="PGF23" s="24">
        <v>0</v>
      </c>
      <c r="PGG23" s="24">
        <v>0</v>
      </c>
      <c r="PGH23" s="24">
        <v>0</v>
      </c>
      <c r="PGI23" s="24">
        <v>0</v>
      </c>
      <c r="PGJ23" s="24">
        <v>0</v>
      </c>
      <c r="PGK23" s="24">
        <v>0</v>
      </c>
      <c r="PGL23" s="24">
        <v>0</v>
      </c>
      <c r="PGM23" s="24">
        <v>0</v>
      </c>
      <c r="PGN23" s="24">
        <v>0</v>
      </c>
      <c r="PGO23" s="24">
        <v>0</v>
      </c>
      <c r="PGP23" s="24">
        <v>0</v>
      </c>
      <c r="PGQ23" s="24">
        <v>0</v>
      </c>
      <c r="PGR23" s="24">
        <v>0</v>
      </c>
      <c r="PGS23" s="24">
        <v>0</v>
      </c>
      <c r="PGT23" s="24">
        <v>0</v>
      </c>
      <c r="PGU23" s="24">
        <v>0</v>
      </c>
      <c r="PGV23" s="24">
        <v>0</v>
      </c>
      <c r="PGW23" s="24">
        <v>0</v>
      </c>
      <c r="PGX23" s="24">
        <v>0</v>
      </c>
      <c r="PGY23" s="24">
        <v>0</v>
      </c>
      <c r="PGZ23" s="24">
        <v>0</v>
      </c>
      <c r="PHA23" s="24">
        <v>0</v>
      </c>
      <c r="PHB23" s="24">
        <v>0</v>
      </c>
      <c r="PHC23" s="24">
        <v>0</v>
      </c>
      <c r="PHD23" s="24">
        <v>0</v>
      </c>
      <c r="PHE23" s="24">
        <v>0</v>
      </c>
      <c r="PHF23" s="24">
        <v>0</v>
      </c>
      <c r="PHG23" s="24">
        <v>0</v>
      </c>
      <c r="PHH23" s="24">
        <v>0</v>
      </c>
      <c r="PHI23" s="24">
        <v>0</v>
      </c>
      <c r="PHJ23" s="24">
        <v>0</v>
      </c>
      <c r="PHK23" s="24">
        <v>0</v>
      </c>
      <c r="PHL23" s="24">
        <v>0</v>
      </c>
      <c r="PHM23" s="24">
        <v>0</v>
      </c>
      <c r="PHN23" s="24">
        <v>0</v>
      </c>
      <c r="PHO23" s="24">
        <v>0</v>
      </c>
      <c r="PHP23" s="24">
        <v>0</v>
      </c>
      <c r="PHQ23" s="24">
        <v>0</v>
      </c>
      <c r="PHR23" s="24">
        <v>0</v>
      </c>
      <c r="PHS23" s="24">
        <v>0</v>
      </c>
      <c r="PHT23" s="24">
        <v>0</v>
      </c>
      <c r="PHU23" s="24">
        <v>0</v>
      </c>
      <c r="PHV23" s="24">
        <v>0</v>
      </c>
      <c r="PHW23" s="24">
        <v>0</v>
      </c>
      <c r="PHX23" s="24">
        <v>0</v>
      </c>
      <c r="PHY23" s="24">
        <v>0</v>
      </c>
      <c r="PHZ23" s="24">
        <v>0</v>
      </c>
      <c r="PIA23" s="24">
        <v>0</v>
      </c>
      <c r="PIB23" s="24">
        <v>0</v>
      </c>
      <c r="PIC23" s="24">
        <v>0</v>
      </c>
      <c r="PID23" s="24">
        <v>0</v>
      </c>
      <c r="PIE23" s="24">
        <v>0</v>
      </c>
      <c r="PIF23" s="24">
        <v>0</v>
      </c>
      <c r="PIG23" s="24">
        <v>0</v>
      </c>
      <c r="PIH23" s="24">
        <v>0</v>
      </c>
      <c r="PII23" s="24">
        <v>0</v>
      </c>
      <c r="PIJ23" s="24">
        <v>0</v>
      </c>
      <c r="PIK23" s="24">
        <v>0</v>
      </c>
      <c r="PIL23" s="24">
        <v>0</v>
      </c>
      <c r="PIM23" s="24">
        <v>0</v>
      </c>
      <c r="PIN23" s="24">
        <v>0</v>
      </c>
      <c r="PIO23" s="24">
        <v>0</v>
      </c>
      <c r="PIP23" s="24">
        <v>0</v>
      </c>
      <c r="PIQ23" s="24">
        <v>0</v>
      </c>
      <c r="PIR23" s="24">
        <v>0</v>
      </c>
      <c r="PIS23" s="24">
        <v>0</v>
      </c>
      <c r="PIT23" s="24">
        <v>0</v>
      </c>
      <c r="PIU23" s="24">
        <v>0</v>
      </c>
      <c r="PIV23" s="24">
        <v>0</v>
      </c>
      <c r="PIW23" s="24">
        <v>0</v>
      </c>
      <c r="PIX23" s="24">
        <v>0</v>
      </c>
      <c r="PIY23" s="24">
        <v>0</v>
      </c>
      <c r="PIZ23" s="24">
        <v>0</v>
      </c>
      <c r="PJA23" s="24">
        <v>0</v>
      </c>
      <c r="PJB23" s="24">
        <v>0</v>
      </c>
      <c r="PJC23" s="24">
        <v>0</v>
      </c>
      <c r="PJD23" s="24">
        <v>0</v>
      </c>
      <c r="PJE23" s="24">
        <v>0</v>
      </c>
      <c r="PJF23" s="24">
        <v>0</v>
      </c>
      <c r="PJG23" s="24">
        <v>0</v>
      </c>
      <c r="PJH23" s="24">
        <v>0</v>
      </c>
      <c r="PJI23" s="24">
        <v>0</v>
      </c>
      <c r="PJJ23" s="24">
        <v>0</v>
      </c>
      <c r="PJK23" s="24">
        <v>0</v>
      </c>
      <c r="PJL23" s="24">
        <v>0</v>
      </c>
      <c r="PJM23" s="24">
        <v>0</v>
      </c>
      <c r="PJN23" s="24">
        <v>0</v>
      </c>
      <c r="PJO23" s="24">
        <v>0</v>
      </c>
      <c r="PJP23" s="24">
        <v>0</v>
      </c>
      <c r="PJQ23" s="24">
        <v>0</v>
      </c>
      <c r="PJR23" s="24">
        <v>0</v>
      </c>
      <c r="PJS23" s="24">
        <v>0</v>
      </c>
      <c r="PJT23" s="24">
        <v>0</v>
      </c>
      <c r="PJU23" s="24">
        <v>0</v>
      </c>
      <c r="PJV23" s="24">
        <v>0</v>
      </c>
      <c r="PJW23" s="24">
        <v>0</v>
      </c>
      <c r="PJX23" s="24">
        <v>0</v>
      </c>
      <c r="PJY23" s="24">
        <v>0</v>
      </c>
      <c r="PJZ23" s="24">
        <v>0</v>
      </c>
      <c r="PKA23" s="24">
        <v>0</v>
      </c>
      <c r="PKB23" s="24">
        <v>0</v>
      </c>
      <c r="PKC23" s="24">
        <v>0</v>
      </c>
      <c r="PKD23" s="24">
        <v>0</v>
      </c>
      <c r="PKE23" s="24">
        <v>0</v>
      </c>
      <c r="PKF23" s="24">
        <v>0</v>
      </c>
      <c r="PKG23" s="24">
        <v>0</v>
      </c>
      <c r="PKH23" s="24">
        <v>0</v>
      </c>
      <c r="PKI23" s="24">
        <v>0</v>
      </c>
      <c r="PKJ23" s="24">
        <v>0</v>
      </c>
      <c r="PKK23" s="24">
        <v>0</v>
      </c>
      <c r="PKL23" s="24">
        <v>0</v>
      </c>
      <c r="PKM23" s="24">
        <v>0</v>
      </c>
      <c r="PKN23" s="24">
        <v>0</v>
      </c>
      <c r="PKO23" s="24">
        <v>0</v>
      </c>
      <c r="PKP23" s="24">
        <v>0</v>
      </c>
      <c r="PKQ23" s="24">
        <v>0</v>
      </c>
      <c r="PKR23" s="24">
        <v>0</v>
      </c>
      <c r="PKS23" s="24">
        <v>0</v>
      </c>
      <c r="PKT23" s="24">
        <v>0</v>
      </c>
      <c r="PKU23" s="24">
        <v>0</v>
      </c>
      <c r="PKV23" s="24">
        <v>0</v>
      </c>
      <c r="PKW23" s="24">
        <v>0</v>
      </c>
      <c r="PKX23" s="24">
        <v>0</v>
      </c>
      <c r="PKY23" s="24">
        <v>0</v>
      </c>
      <c r="PKZ23" s="24">
        <v>0</v>
      </c>
      <c r="PLA23" s="24">
        <v>0</v>
      </c>
      <c r="PLB23" s="24">
        <v>0</v>
      </c>
      <c r="PLC23" s="24">
        <v>0</v>
      </c>
      <c r="PLD23" s="24">
        <v>0</v>
      </c>
      <c r="PLE23" s="24">
        <v>0</v>
      </c>
      <c r="PLF23" s="24">
        <v>0</v>
      </c>
      <c r="PLG23" s="24">
        <v>0</v>
      </c>
      <c r="PLH23" s="24">
        <v>0</v>
      </c>
      <c r="PLI23" s="24">
        <v>0</v>
      </c>
      <c r="PLJ23" s="24">
        <v>0</v>
      </c>
      <c r="PLK23" s="24">
        <v>0</v>
      </c>
      <c r="PLL23" s="24">
        <v>0</v>
      </c>
      <c r="PLM23" s="24">
        <v>0</v>
      </c>
      <c r="PLN23" s="24">
        <v>0</v>
      </c>
      <c r="PLO23" s="24">
        <v>0</v>
      </c>
      <c r="PLP23" s="24">
        <v>0</v>
      </c>
      <c r="PLQ23" s="24">
        <v>0</v>
      </c>
      <c r="PLR23" s="24">
        <v>0</v>
      </c>
      <c r="PLS23" s="24">
        <v>0</v>
      </c>
      <c r="PLT23" s="24">
        <v>0</v>
      </c>
      <c r="PLU23" s="24">
        <v>0</v>
      </c>
      <c r="PLV23" s="24">
        <v>0</v>
      </c>
      <c r="PLW23" s="24">
        <v>0</v>
      </c>
      <c r="PLX23" s="24">
        <v>0</v>
      </c>
      <c r="PLY23" s="24">
        <v>0</v>
      </c>
      <c r="PLZ23" s="24">
        <v>0</v>
      </c>
      <c r="PMA23" s="24">
        <v>0</v>
      </c>
      <c r="PMB23" s="24">
        <v>0</v>
      </c>
      <c r="PMC23" s="24">
        <v>0</v>
      </c>
      <c r="PMD23" s="24">
        <v>0</v>
      </c>
      <c r="PME23" s="24">
        <v>0</v>
      </c>
      <c r="PMF23" s="24">
        <v>0</v>
      </c>
      <c r="PMG23" s="24">
        <v>0</v>
      </c>
      <c r="PMH23" s="24">
        <v>0</v>
      </c>
      <c r="PMI23" s="24">
        <v>0</v>
      </c>
      <c r="PMJ23" s="24">
        <v>0</v>
      </c>
      <c r="PMK23" s="24">
        <v>0</v>
      </c>
      <c r="PML23" s="24">
        <v>0</v>
      </c>
      <c r="PMM23" s="24">
        <v>0</v>
      </c>
      <c r="PMN23" s="24">
        <v>0</v>
      </c>
      <c r="PMO23" s="24">
        <v>0</v>
      </c>
      <c r="PMP23" s="24">
        <v>0</v>
      </c>
      <c r="PMQ23" s="24">
        <v>0</v>
      </c>
      <c r="PMR23" s="24">
        <v>0</v>
      </c>
      <c r="PMS23" s="24">
        <v>0</v>
      </c>
      <c r="PMT23" s="24">
        <v>0</v>
      </c>
      <c r="PMU23" s="24">
        <v>0</v>
      </c>
      <c r="PMV23" s="24">
        <v>0</v>
      </c>
      <c r="PMW23" s="24">
        <v>0</v>
      </c>
      <c r="PMX23" s="24">
        <v>0</v>
      </c>
      <c r="PMY23" s="24">
        <v>0</v>
      </c>
      <c r="PMZ23" s="24">
        <v>0</v>
      </c>
      <c r="PNA23" s="24">
        <v>0</v>
      </c>
      <c r="PNB23" s="24">
        <v>0</v>
      </c>
      <c r="PNC23" s="24">
        <v>0</v>
      </c>
      <c r="PND23" s="24">
        <v>0</v>
      </c>
      <c r="PNE23" s="24">
        <v>0</v>
      </c>
      <c r="PNF23" s="24">
        <v>0</v>
      </c>
      <c r="PNG23" s="24">
        <v>0</v>
      </c>
      <c r="PNH23" s="24">
        <v>0</v>
      </c>
      <c r="PNI23" s="24">
        <v>0</v>
      </c>
      <c r="PNJ23" s="24">
        <v>0</v>
      </c>
      <c r="PNK23" s="24">
        <v>0</v>
      </c>
      <c r="PNL23" s="24">
        <v>0</v>
      </c>
      <c r="PNM23" s="24">
        <v>0</v>
      </c>
      <c r="PNN23" s="24">
        <v>0</v>
      </c>
      <c r="PNO23" s="24">
        <v>0</v>
      </c>
      <c r="PNP23" s="24">
        <v>0</v>
      </c>
      <c r="PNQ23" s="24">
        <v>0</v>
      </c>
      <c r="PNR23" s="24">
        <v>0</v>
      </c>
      <c r="PNS23" s="24">
        <v>0</v>
      </c>
      <c r="PNT23" s="24">
        <v>0</v>
      </c>
      <c r="PNU23" s="24">
        <v>0</v>
      </c>
      <c r="PNV23" s="24">
        <v>0</v>
      </c>
      <c r="PNW23" s="24">
        <v>0</v>
      </c>
      <c r="PNX23" s="24">
        <v>0</v>
      </c>
      <c r="PNY23" s="24">
        <v>0</v>
      </c>
      <c r="PNZ23" s="24">
        <v>0</v>
      </c>
      <c r="POA23" s="24">
        <v>0</v>
      </c>
      <c r="POB23" s="24">
        <v>0</v>
      </c>
      <c r="POC23" s="24">
        <v>0</v>
      </c>
      <c r="POD23" s="24">
        <v>0</v>
      </c>
      <c r="POE23" s="24">
        <v>0</v>
      </c>
      <c r="POF23" s="24">
        <v>0</v>
      </c>
      <c r="POG23" s="24">
        <v>0</v>
      </c>
      <c r="POH23" s="24">
        <v>0</v>
      </c>
      <c r="POI23" s="24">
        <v>0</v>
      </c>
      <c r="POJ23" s="24">
        <v>0</v>
      </c>
      <c r="POK23" s="24">
        <v>0</v>
      </c>
      <c r="POL23" s="24">
        <v>0</v>
      </c>
      <c r="POM23" s="24">
        <v>0</v>
      </c>
      <c r="PON23" s="24">
        <v>0</v>
      </c>
      <c r="POO23" s="24">
        <v>0</v>
      </c>
      <c r="POP23" s="24">
        <v>0</v>
      </c>
      <c r="POQ23" s="24">
        <v>0</v>
      </c>
      <c r="POR23" s="24">
        <v>0</v>
      </c>
      <c r="POS23" s="24">
        <v>0</v>
      </c>
      <c r="POT23" s="24">
        <v>0</v>
      </c>
      <c r="POU23" s="24">
        <v>0</v>
      </c>
      <c r="POV23" s="24">
        <v>0</v>
      </c>
      <c r="POW23" s="24">
        <v>0</v>
      </c>
      <c r="POX23" s="24">
        <v>0</v>
      </c>
      <c r="POY23" s="24">
        <v>0</v>
      </c>
      <c r="POZ23" s="24">
        <v>0</v>
      </c>
      <c r="PPA23" s="24">
        <v>0</v>
      </c>
      <c r="PPB23" s="24">
        <v>0</v>
      </c>
      <c r="PPC23" s="24">
        <v>0</v>
      </c>
      <c r="PPD23" s="24">
        <v>0</v>
      </c>
      <c r="PPE23" s="24">
        <v>0</v>
      </c>
      <c r="PPF23" s="24">
        <v>0</v>
      </c>
      <c r="PPG23" s="24">
        <v>0</v>
      </c>
      <c r="PPH23" s="24">
        <v>0</v>
      </c>
      <c r="PPI23" s="24">
        <v>0</v>
      </c>
      <c r="PPJ23" s="24">
        <v>0</v>
      </c>
      <c r="PPK23" s="24">
        <v>0</v>
      </c>
      <c r="PPL23" s="24">
        <v>0</v>
      </c>
      <c r="PPM23" s="24">
        <v>0</v>
      </c>
      <c r="PPN23" s="24">
        <v>0</v>
      </c>
      <c r="PPO23" s="24">
        <v>0</v>
      </c>
      <c r="PPP23" s="24">
        <v>0</v>
      </c>
      <c r="PPQ23" s="24">
        <v>0</v>
      </c>
      <c r="PPR23" s="24">
        <v>0</v>
      </c>
      <c r="PPS23" s="24">
        <v>0</v>
      </c>
      <c r="PPT23" s="24">
        <v>0</v>
      </c>
      <c r="PPU23" s="24">
        <v>0</v>
      </c>
      <c r="PPV23" s="24">
        <v>0</v>
      </c>
      <c r="PPW23" s="24">
        <v>0</v>
      </c>
      <c r="PPX23" s="24">
        <v>0</v>
      </c>
      <c r="PPY23" s="24">
        <v>0</v>
      </c>
      <c r="PPZ23" s="24">
        <v>0</v>
      </c>
      <c r="PQA23" s="24">
        <v>0</v>
      </c>
      <c r="PQB23" s="24">
        <v>0</v>
      </c>
      <c r="PQC23" s="24">
        <v>0</v>
      </c>
      <c r="PQD23" s="24">
        <v>0</v>
      </c>
      <c r="PQE23" s="24">
        <v>0</v>
      </c>
      <c r="PQF23" s="24">
        <v>0</v>
      </c>
      <c r="PQG23" s="24">
        <v>0</v>
      </c>
      <c r="PQH23" s="24">
        <v>0</v>
      </c>
      <c r="PQI23" s="24">
        <v>0</v>
      </c>
      <c r="PQJ23" s="24">
        <v>0</v>
      </c>
      <c r="PQK23" s="24">
        <v>0</v>
      </c>
      <c r="PQL23" s="24">
        <v>0</v>
      </c>
      <c r="PQM23" s="24">
        <v>0</v>
      </c>
      <c r="PQN23" s="24">
        <v>0</v>
      </c>
      <c r="PQO23" s="24">
        <v>0</v>
      </c>
      <c r="PQP23" s="24">
        <v>0</v>
      </c>
      <c r="PQQ23" s="24">
        <v>0</v>
      </c>
      <c r="PQR23" s="24">
        <v>0</v>
      </c>
      <c r="PQS23" s="24">
        <v>0</v>
      </c>
      <c r="PQT23" s="24">
        <v>0</v>
      </c>
      <c r="PQU23" s="24">
        <v>0</v>
      </c>
      <c r="PQV23" s="24">
        <v>0</v>
      </c>
      <c r="PQW23" s="24">
        <v>0</v>
      </c>
      <c r="PQX23" s="24">
        <v>0</v>
      </c>
      <c r="PQY23" s="24">
        <v>0</v>
      </c>
      <c r="PQZ23" s="24">
        <v>0</v>
      </c>
      <c r="PRA23" s="24">
        <v>0</v>
      </c>
      <c r="PRB23" s="24">
        <v>0</v>
      </c>
      <c r="PRC23" s="24">
        <v>0</v>
      </c>
      <c r="PRD23" s="24">
        <v>0</v>
      </c>
      <c r="PRE23" s="24">
        <v>0</v>
      </c>
      <c r="PRF23" s="24">
        <v>0</v>
      </c>
      <c r="PRG23" s="24">
        <v>0</v>
      </c>
      <c r="PRH23" s="24">
        <v>0</v>
      </c>
      <c r="PRI23" s="24">
        <v>0</v>
      </c>
      <c r="PRJ23" s="24">
        <v>0</v>
      </c>
      <c r="PRK23" s="24">
        <v>0</v>
      </c>
      <c r="PRL23" s="24">
        <v>0</v>
      </c>
      <c r="PRM23" s="24">
        <v>0</v>
      </c>
      <c r="PRN23" s="24">
        <v>0</v>
      </c>
      <c r="PRO23" s="24">
        <v>0</v>
      </c>
      <c r="PRP23" s="24">
        <v>0</v>
      </c>
      <c r="PRQ23" s="24">
        <v>0</v>
      </c>
      <c r="PRR23" s="24">
        <v>0</v>
      </c>
      <c r="PRS23" s="24">
        <v>0</v>
      </c>
      <c r="PRT23" s="24">
        <v>0</v>
      </c>
      <c r="PRU23" s="24">
        <v>0</v>
      </c>
      <c r="PRV23" s="24">
        <v>0</v>
      </c>
      <c r="PRW23" s="24">
        <v>0</v>
      </c>
      <c r="PRX23" s="24">
        <v>0</v>
      </c>
      <c r="PRY23" s="24">
        <v>0</v>
      </c>
      <c r="PRZ23" s="24">
        <v>0</v>
      </c>
      <c r="PSA23" s="24">
        <v>0</v>
      </c>
      <c r="PSB23" s="24">
        <v>0</v>
      </c>
      <c r="PSC23" s="24">
        <v>0</v>
      </c>
      <c r="PSD23" s="24">
        <v>0</v>
      </c>
      <c r="PSE23" s="24">
        <v>0</v>
      </c>
      <c r="PSF23" s="24">
        <v>0</v>
      </c>
      <c r="PSG23" s="24">
        <v>0</v>
      </c>
      <c r="PSH23" s="24">
        <v>0</v>
      </c>
      <c r="PSI23" s="24">
        <v>0</v>
      </c>
      <c r="PSJ23" s="24">
        <v>0</v>
      </c>
      <c r="PSK23" s="24">
        <v>0</v>
      </c>
      <c r="PSL23" s="24">
        <v>0</v>
      </c>
      <c r="PSM23" s="24">
        <v>0</v>
      </c>
      <c r="PSN23" s="24">
        <v>0</v>
      </c>
      <c r="PSO23" s="24">
        <v>0</v>
      </c>
      <c r="PSP23" s="24">
        <v>0</v>
      </c>
      <c r="PSQ23" s="24">
        <v>0</v>
      </c>
      <c r="PSR23" s="24">
        <v>0</v>
      </c>
      <c r="PSS23" s="24">
        <v>0</v>
      </c>
      <c r="PST23" s="24">
        <v>0</v>
      </c>
      <c r="PSU23" s="24">
        <v>0</v>
      </c>
      <c r="PSV23" s="24">
        <v>0</v>
      </c>
      <c r="PSW23" s="24">
        <v>0</v>
      </c>
      <c r="PSX23" s="24">
        <v>0</v>
      </c>
      <c r="PSY23" s="24">
        <v>0</v>
      </c>
      <c r="PSZ23" s="24">
        <v>0</v>
      </c>
      <c r="PTA23" s="24">
        <v>0</v>
      </c>
      <c r="PTB23" s="24">
        <v>0</v>
      </c>
      <c r="PTC23" s="24">
        <v>0</v>
      </c>
      <c r="PTD23" s="24">
        <v>0</v>
      </c>
      <c r="PTE23" s="24">
        <v>0</v>
      </c>
      <c r="PTF23" s="24">
        <v>0</v>
      </c>
      <c r="PTG23" s="24">
        <v>0</v>
      </c>
      <c r="PTH23" s="24">
        <v>0</v>
      </c>
      <c r="PTI23" s="24">
        <v>0</v>
      </c>
      <c r="PTJ23" s="24">
        <v>0</v>
      </c>
      <c r="PTK23" s="24">
        <v>0</v>
      </c>
      <c r="PTL23" s="24">
        <v>0</v>
      </c>
      <c r="PTM23" s="24">
        <v>0</v>
      </c>
      <c r="PTN23" s="24">
        <v>0</v>
      </c>
      <c r="PTO23" s="24">
        <v>0</v>
      </c>
      <c r="PTP23" s="24">
        <v>0</v>
      </c>
      <c r="PTQ23" s="24">
        <v>0</v>
      </c>
      <c r="PTR23" s="24">
        <v>0</v>
      </c>
      <c r="PTS23" s="24">
        <v>0</v>
      </c>
      <c r="PTT23" s="24">
        <v>0</v>
      </c>
      <c r="PTU23" s="24">
        <v>0</v>
      </c>
      <c r="PTV23" s="24">
        <v>0</v>
      </c>
      <c r="PTW23" s="24">
        <v>0</v>
      </c>
      <c r="PTX23" s="24">
        <v>0</v>
      </c>
      <c r="PTY23" s="24">
        <v>0</v>
      </c>
      <c r="PTZ23" s="24">
        <v>0</v>
      </c>
      <c r="PUA23" s="24">
        <v>0</v>
      </c>
      <c r="PUB23" s="24">
        <v>0</v>
      </c>
      <c r="PUC23" s="24">
        <v>0</v>
      </c>
      <c r="PUD23" s="24">
        <v>0</v>
      </c>
      <c r="PUE23" s="24">
        <v>0</v>
      </c>
      <c r="PUF23" s="24">
        <v>0</v>
      </c>
      <c r="PUG23" s="24">
        <v>0</v>
      </c>
      <c r="PUH23" s="24">
        <v>0</v>
      </c>
      <c r="PUI23" s="24">
        <v>0</v>
      </c>
      <c r="PUJ23" s="24">
        <v>0</v>
      </c>
      <c r="PUK23" s="24">
        <v>0</v>
      </c>
      <c r="PUL23" s="24">
        <v>0</v>
      </c>
      <c r="PUM23" s="24">
        <v>0</v>
      </c>
      <c r="PUN23" s="24">
        <v>0</v>
      </c>
      <c r="PUO23" s="24">
        <v>0</v>
      </c>
      <c r="PUP23" s="24">
        <v>0</v>
      </c>
      <c r="PUQ23" s="24">
        <v>0</v>
      </c>
      <c r="PUR23" s="24">
        <v>0</v>
      </c>
      <c r="PUS23" s="24">
        <v>0</v>
      </c>
      <c r="PUT23" s="24">
        <v>0</v>
      </c>
      <c r="PUU23" s="24">
        <v>0</v>
      </c>
      <c r="PUV23" s="24">
        <v>0</v>
      </c>
      <c r="PUW23" s="24">
        <v>0</v>
      </c>
      <c r="PUX23" s="24">
        <v>0</v>
      </c>
      <c r="PUY23" s="24">
        <v>0</v>
      </c>
      <c r="PUZ23" s="24">
        <v>0</v>
      </c>
      <c r="PVA23" s="24">
        <v>0</v>
      </c>
      <c r="PVB23" s="24">
        <v>0</v>
      </c>
      <c r="PVC23" s="24">
        <v>0</v>
      </c>
      <c r="PVD23" s="24">
        <v>0</v>
      </c>
      <c r="PVE23" s="24">
        <v>0</v>
      </c>
      <c r="PVF23" s="24">
        <v>0</v>
      </c>
      <c r="PVG23" s="24">
        <v>0</v>
      </c>
      <c r="PVH23" s="24">
        <v>0</v>
      </c>
      <c r="PVI23" s="24">
        <v>0</v>
      </c>
      <c r="PVJ23" s="24">
        <v>0</v>
      </c>
      <c r="PVK23" s="24">
        <v>0</v>
      </c>
      <c r="PVL23" s="24">
        <v>0</v>
      </c>
      <c r="PVM23" s="24">
        <v>0</v>
      </c>
      <c r="PVN23" s="24">
        <v>0</v>
      </c>
      <c r="PVO23" s="24">
        <v>0</v>
      </c>
      <c r="PVP23" s="24">
        <v>0</v>
      </c>
      <c r="PVQ23" s="24">
        <v>0</v>
      </c>
      <c r="PVR23" s="24">
        <v>0</v>
      </c>
      <c r="PVS23" s="24">
        <v>0</v>
      </c>
      <c r="PVT23" s="24">
        <v>0</v>
      </c>
      <c r="PVU23" s="24">
        <v>0</v>
      </c>
      <c r="PVV23" s="24">
        <v>0</v>
      </c>
      <c r="PVW23" s="24">
        <v>0</v>
      </c>
      <c r="PVX23" s="24">
        <v>0</v>
      </c>
      <c r="PVY23" s="24">
        <v>0</v>
      </c>
      <c r="PVZ23" s="24">
        <v>0</v>
      </c>
      <c r="PWA23" s="24">
        <v>0</v>
      </c>
      <c r="PWB23" s="24">
        <v>0</v>
      </c>
      <c r="PWC23" s="24">
        <v>0</v>
      </c>
      <c r="PWD23" s="24">
        <v>0</v>
      </c>
      <c r="PWE23" s="24">
        <v>0</v>
      </c>
      <c r="PWF23" s="24">
        <v>0</v>
      </c>
      <c r="PWG23" s="24">
        <v>0</v>
      </c>
      <c r="PWH23" s="24">
        <v>0</v>
      </c>
      <c r="PWI23" s="24">
        <v>0</v>
      </c>
      <c r="PWJ23" s="24">
        <v>0</v>
      </c>
      <c r="PWK23" s="24">
        <v>0</v>
      </c>
      <c r="PWL23" s="24">
        <v>0</v>
      </c>
      <c r="PWM23" s="24">
        <v>0</v>
      </c>
      <c r="PWN23" s="24">
        <v>0</v>
      </c>
      <c r="PWO23" s="24">
        <v>0</v>
      </c>
      <c r="PWP23" s="24">
        <v>0</v>
      </c>
      <c r="PWQ23" s="24">
        <v>0</v>
      </c>
      <c r="PWR23" s="24">
        <v>0</v>
      </c>
      <c r="PWS23" s="24">
        <v>0</v>
      </c>
      <c r="PWT23" s="24">
        <v>0</v>
      </c>
      <c r="PWU23" s="24">
        <v>0</v>
      </c>
      <c r="PWV23" s="24">
        <v>0</v>
      </c>
      <c r="PWW23" s="24">
        <v>0</v>
      </c>
      <c r="PWX23" s="24">
        <v>0</v>
      </c>
      <c r="PWY23" s="24">
        <v>0</v>
      </c>
      <c r="PWZ23" s="24">
        <v>0</v>
      </c>
      <c r="PXA23" s="24">
        <v>0</v>
      </c>
      <c r="PXB23" s="24">
        <v>0</v>
      </c>
      <c r="PXC23" s="24">
        <v>0</v>
      </c>
      <c r="PXD23" s="24">
        <v>0</v>
      </c>
      <c r="PXE23" s="24">
        <v>0</v>
      </c>
      <c r="PXF23" s="24">
        <v>0</v>
      </c>
      <c r="PXG23" s="24">
        <v>0</v>
      </c>
      <c r="PXH23" s="24">
        <v>0</v>
      </c>
      <c r="PXI23" s="24">
        <v>0</v>
      </c>
      <c r="PXJ23" s="24">
        <v>0</v>
      </c>
      <c r="PXK23" s="24">
        <v>0</v>
      </c>
      <c r="PXL23" s="24">
        <v>0</v>
      </c>
      <c r="PXM23" s="24">
        <v>0</v>
      </c>
      <c r="PXN23" s="24">
        <v>0</v>
      </c>
      <c r="PXO23" s="24">
        <v>0</v>
      </c>
      <c r="PXP23" s="24">
        <v>0</v>
      </c>
      <c r="PXQ23" s="24">
        <v>0</v>
      </c>
      <c r="PXR23" s="24">
        <v>0</v>
      </c>
      <c r="PXS23" s="24">
        <v>0</v>
      </c>
      <c r="PXT23" s="24">
        <v>0</v>
      </c>
      <c r="PXU23" s="24">
        <v>0</v>
      </c>
      <c r="PXV23" s="24">
        <v>0</v>
      </c>
      <c r="PXW23" s="24">
        <v>0</v>
      </c>
      <c r="PXX23" s="24">
        <v>0</v>
      </c>
      <c r="PXY23" s="24">
        <v>0</v>
      </c>
      <c r="PXZ23" s="24">
        <v>0</v>
      </c>
      <c r="PYA23" s="24">
        <v>0</v>
      </c>
      <c r="PYB23" s="24">
        <v>0</v>
      </c>
      <c r="PYC23" s="24">
        <v>0</v>
      </c>
      <c r="PYD23" s="24">
        <v>0</v>
      </c>
      <c r="PYE23" s="24">
        <v>0</v>
      </c>
      <c r="PYF23" s="24">
        <v>0</v>
      </c>
      <c r="PYG23" s="24">
        <v>0</v>
      </c>
      <c r="PYH23" s="24">
        <v>0</v>
      </c>
      <c r="PYI23" s="24">
        <v>0</v>
      </c>
      <c r="PYJ23" s="24">
        <v>0</v>
      </c>
      <c r="PYK23" s="24">
        <v>0</v>
      </c>
      <c r="PYL23" s="24">
        <v>0</v>
      </c>
      <c r="PYM23" s="24">
        <v>0</v>
      </c>
      <c r="PYN23" s="24">
        <v>0</v>
      </c>
      <c r="PYO23" s="24">
        <v>0</v>
      </c>
      <c r="PYP23" s="24">
        <v>0</v>
      </c>
      <c r="PYQ23" s="24">
        <v>0</v>
      </c>
      <c r="PYR23" s="24">
        <v>0</v>
      </c>
      <c r="PYS23" s="24">
        <v>0</v>
      </c>
      <c r="PYT23" s="24">
        <v>0</v>
      </c>
      <c r="PYU23" s="24">
        <v>0</v>
      </c>
      <c r="PYV23" s="24">
        <v>0</v>
      </c>
      <c r="PYW23" s="24">
        <v>0</v>
      </c>
      <c r="PYX23" s="24">
        <v>0</v>
      </c>
      <c r="PYY23" s="24">
        <v>0</v>
      </c>
      <c r="PYZ23" s="24">
        <v>0</v>
      </c>
      <c r="PZA23" s="24">
        <v>0</v>
      </c>
      <c r="PZB23" s="24">
        <v>0</v>
      </c>
      <c r="PZC23" s="24">
        <v>0</v>
      </c>
      <c r="PZD23" s="24">
        <v>0</v>
      </c>
      <c r="PZE23" s="24">
        <v>0</v>
      </c>
      <c r="PZF23" s="24">
        <v>0</v>
      </c>
      <c r="PZG23" s="24">
        <v>0</v>
      </c>
      <c r="PZH23" s="24">
        <v>0</v>
      </c>
      <c r="PZI23" s="24">
        <v>0</v>
      </c>
      <c r="PZJ23" s="24">
        <v>0</v>
      </c>
      <c r="PZK23" s="24">
        <v>0</v>
      </c>
      <c r="PZL23" s="24">
        <v>0</v>
      </c>
      <c r="PZM23" s="24">
        <v>0</v>
      </c>
      <c r="PZN23" s="24">
        <v>0</v>
      </c>
      <c r="PZO23" s="24">
        <v>0</v>
      </c>
      <c r="PZP23" s="24">
        <v>0</v>
      </c>
      <c r="PZQ23" s="24">
        <v>0</v>
      </c>
      <c r="PZR23" s="24">
        <v>0</v>
      </c>
      <c r="PZS23" s="24">
        <v>0</v>
      </c>
      <c r="PZT23" s="24">
        <v>0</v>
      </c>
      <c r="PZU23" s="24">
        <v>0</v>
      </c>
      <c r="PZV23" s="24">
        <v>0</v>
      </c>
      <c r="PZW23" s="24">
        <v>0</v>
      </c>
      <c r="PZX23" s="24">
        <v>0</v>
      </c>
      <c r="PZY23" s="24">
        <v>0</v>
      </c>
      <c r="PZZ23" s="24">
        <v>0</v>
      </c>
      <c r="QAA23" s="24">
        <v>0</v>
      </c>
      <c r="QAB23" s="24">
        <v>0</v>
      </c>
      <c r="QAC23" s="24">
        <v>0</v>
      </c>
      <c r="QAD23" s="24">
        <v>0</v>
      </c>
      <c r="QAE23" s="24">
        <v>0</v>
      </c>
      <c r="QAF23" s="24">
        <v>0</v>
      </c>
      <c r="QAG23" s="24">
        <v>0</v>
      </c>
      <c r="QAH23" s="24">
        <v>0</v>
      </c>
      <c r="QAI23" s="24">
        <v>0</v>
      </c>
      <c r="QAJ23" s="24">
        <v>0</v>
      </c>
      <c r="QAK23" s="24">
        <v>0</v>
      </c>
      <c r="QAL23" s="24">
        <v>0</v>
      </c>
      <c r="QAM23" s="24">
        <v>0</v>
      </c>
      <c r="QAN23" s="24">
        <v>0</v>
      </c>
      <c r="QAO23" s="24">
        <v>0</v>
      </c>
      <c r="QAP23" s="24">
        <v>0</v>
      </c>
      <c r="QAQ23" s="24">
        <v>0</v>
      </c>
      <c r="QAR23" s="24">
        <v>0</v>
      </c>
      <c r="QAS23" s="24">
        <v>0</v>
      </c>
      <c r="QAT23" s="24">
        <v>0</v>
      </c>
      <c r="QAU23" s="24">
        <v>0</v>
      </c>
      <c r="QAV23" s="24">
        <v>0</v>
      </c>
      <c r="QAW23" s="24">
        <v>0</v>
      </c>
      <c r="QAX23" s="24">
        <v>0</v>
      </c>
      <c r="QAY23" s="24">
        <v>0</v>
      </c>
      <c r="QAZ23" s="24">
        <v>0</v>
      </c>
      <c r="QBA23" s="24">
        <v>0</v>
      </c>
      <c r="QBB23" s="24">
        <v>0</v>
      </c>
      <c r="QBC23" s="24">
        <v>0</v>
      </c>
      <c r="QBD23" s="24">
        <v>0</v>
      </c>
      <c r="QBE23" s="24">
        <v>0</v>
      </c>
      <c r="QBF23" s="24">
        <v>0</v>
      </c>
      <c r="QBG23" s="24">
        <v>0</v>
      </c>
      <c r="QBH23" s="24">
        <v>0</v>
      </c>
      <c r="QBI23" s="24">
        <v>0</v>
      </c>
      <c r="QBJ23" s="24">
        <v>0</v>
      </c>
      <c r="QBK23" s="24">
        <v>0</v>
      </c>
      <c r="QBL23" s="24">
        <v>0</v>
      </c>
      <c r="QBM23" s="24">
        <v>0</v>
      </c>
      <c r="QBN23" s="24">
        <v>0</v>
      </c>
      <c r="QBO23" s="24">
        <v>0</v>
      </c>
      <c r="QBP23" s="24">
        <v>0</v>
      </c>
      <c r="QBQ23" s="24">
        <v>0</v>
      </c>
      <c r="QBR23" s="24">
        <v>0</v>
      </c>
      <c r="QBS23" s="24">
        <v>0</v>
      </c>
      <c r="QBT23" s="24">
        <v>0</v>
      </c>
      <c r="QBU23" s="24">
        <v>0</v>
      </c>
      <c r="QBV23" s="24">
        <v>0</v>
      </c>
      <c r="QBW23" s="24">
        <v>0</v>
      </c>
      <c r="QBX23" s="24">
        <v>0</v>
      </c>
      <c r="QBY23" s="24">
        <v>0</v>
      </c>
      <c r="QBZ23" s="24">
        <v>0</v>
      </c>
      <c r="QCA23" s="24">
        <v>0</v>
      </c>
      <c r="QCB23" s="24">
        <v>0</v>
      </c>
      <c r="QCC23" s="24">
        <v>0</v>
      </c>
      <c r="QCD23" s="24">
        <v>0</v>
      </c>
      <c r="QCE23" s="24">
        <v>0</v>
      </c>
      <c r="QCF23" s="24">
        <v>0</v>
      </c>
      <c r="QCG23" s="24">
        <v>0</v>
      </c>
      <c r="QCH23" s="24">
        <v>0</v>
      </c>
      <c r="QCI23" s="24">
        <v>0</v>
      </c>
      <c r="QCJ23" s="24">
        <v>0</v>
      </c>
      <c r="QCK23" s="24">
        <v>0</v>
      </c>
      <c r="QCL23" s="24">
        <v>0</v>
      </c>
      <c r="QCM23" s="24">
        <v>0</v>
      </c>
      <c r="QCN23" s="24">
        <v>0</v>
      </c>
      <c r="QCO23" s="24">
        <v>0</v>
      </c>
      <c r="QCP23" s="24">
        <v>0</v>
      </c>
      <c r="QCQ23" s="24">
        <v>0</v>
      </c>
      <c r="QCR23" s="24">
        <v>0</v>
      </c>
      <c r="QCS23" s="24">
        <v>0</v>
      </c>
      <c r="QCT23" s="24">
        <v>0</v>
      </c>
      <c r="QCU23" s="24">
        <v>0</v>
      </c>
      <c r="QCV23" s="24">
        <v>0</v>
      </c>
      <c r="QCW23" s="24">
        <v>0</v>
      </c>
      <c r="QCX23" s="24">
        <v>0</v>
      </c>
      <c r="QCY23" s="24">
        <v>0</v>
      </c>
      <c r="QCZ23" s="24">
        <v>0</v>
      </c>
      <c r="QDA23" s="24">
        <v>0</v>
      </c>
      <c r="QDB23" s="24">
        <v>0</v>
      </c>
      <c r="QDC23" s="24">
        <v>0</v>
      </c>
      <c r="QDD23" s="24">
        <v>0</v>
      </c>
      <c r="QDE23" s="24">
        <v>0</v>
      </c>
      <c r="QDF23" s="24">
        <v>0</v>
      </c>
      <c r="QDG23" s="24">
        <v>0</v>
      </c>
      <c r="QDH23" s="24">
        <v>0</v>
      </c>
      <c r="QDI23" s="24">
        <v>0</v>
      </c>
      <c r="QDJ23" s="24">
        <v>0</v>
      </c>
      <c r="QDK23" s="24">
        <v>0</v>
      </c>
      <c r="QDL23" s="24">
        <v>0</v>
      </c>
      <c r="QDM23" s="24">
        <v>0</v>
      </c>
      <c r="QDN23" s="24">
        <v>0</v>
      </c>
      <c r="QDO23" s="24">
        <v>0</v>
      </c>
      <c r="QDP23" s="24">
        <v>0</v>
      </c>
      <c r="QDQ23" s="24">
        <v>0</v>
      </c>
      <c r="QDR23" s="24">
        <v>0</v>
      </c>
      <c r="QDS23" s="24">
        <v>0</v>
      </c>
      <c r="QDT23" s="24">
        <v>0</v>
      </c>
      <c r="QDU23" s="24">
        <v>0</v>
      </c>
      <c r="QDV23" s="24">
        <v>0</v>
      </c>
      <c r="QDW23" s="24">
        <v>0</v>
      </c>
      <c r="QDX23" s="24">
        <v>0</v>
      </c>
      <c r="QDY23" s="24">
        <v>0</v>
      </c>
      <c r="QDZ23" s="24">
        <v>0</v>
      </c>
      <c r="QEA23" s="24">
        <v>0</v>
      </c>
      <c r="QEB23" s="24">
        <v>0</v>
      </c>
      <c r="QEC23" s="24">
        <v>0</v>
      </c>
      <c r="QED23" s="24">
        <v>0</v>
      </c>
      <c r="QEE23" s="24">
        <v>0</v>
      </c>
      <c r="QEF23" s="24">
        <v>0</v>
      </c>
      <c r="QEG23" s="24">
        <v>0</v>
      </c>
      <c r="QEH23" s="24">
        <v>0</v>
      </c>
      <c r="QEI23" s="24">
        <v>0</v>
      </c>
      <c r="QEJ23" s="24">
        <v>0</v>
      </c>
      <c r="QEK23" s="24">
        <v>0</v>
      </c>
      <c r="QEL23" s="24">
        <v>0</v>
      </c>
      <c r="QEM23" s="24">
        <v>0</v>
      </c>
      <c r="QEN23" s="24">
        <v>0</v>
      </c>
      <c r="QEO23" s="24">
        <v>0</v>
      </c>
      <c r="QEP23" s="24">
        <v>0</v>
      </c>
      <c r="QEQ23" s="24">
        <v>0</v>
      </c>
      <c r="QER23" s="24">
        <v>0</v>
      </c>
      <c r="QES23" s="24">
        <v>0</v>
      </c>
      <c r="QET23" s="24">
        <v>0</v>
      </c>
      <c r="QEU23" s="24">
        <v>0</v>
      </c>
      <c r="QEV23" s="24">
        <v>0</v>
      </c>
      <c r="QEW23" s="24">
        <v>0</v>
      </c>
      <c r="QEX23" s="24">
        <v>0</v>
      </c>
      <c r="QEY23" s="24">
        <v>0</v>
      </c>
      <c r="QEZ23" s="24">
        <v>0</v>
      </c>
      <c r="QFA23" s="24">
        <v>0</v>
      </c>
      <c r="QFB23" s="24">
        <v>0</v>
      </c>
      <c r="QFC23" s="24">
        <v>0</v>
      </c>
      <c r="QFD23" s="24">
        <v>0</v>
      </c>
      <c r="QFE23" s="24">
        <v>0</v>
      </c>
      <c r="QFF23" s="24">
        <v>0</v>
      </c>
      <c r="QFG23" s="24">
        <v>0</v>
      </c>
      <c r="QFH23" s="24">
        <v>0</v>
      </c>
      <c r="QFI23" s="24">
        <v>0</v>
      </c>
      <c r="QFJ23" s="24">
        <v>0</v>
      </c>
      <c r="QFK23" s="24">
        <v>0</v>
      </c>
      <c r="QFL23" s="24">
        <v>0</v>
      </c>
      <c r="QFM23" s="24">
        <v>0</v>
      </c>
      <c r="QFN23" s="24">
        <v>0</v>
      </c>
      <c r="QFO23" s="24">
        <v>0</v>
      </c>
      <c r="QFP23" s="24">
        <v>0</v>
      </c>
      <c r="QFQ23" s="24">
        <v>0</v>
      </c>
      <c r="QFR23" s="24">
        <v>0</v>
      </c>
      <c r="QFS23" s="24">
        <v>0</v>
      </c>
      <c r="QFT23" s="24">
        <v>0</v>
      </c>
      <c r="QFU23" s="24">
        <v>0</v>
      </c>
      <c r="QFV23" s="24">
        <v>0</v>
      </c>
      <c r="QFW23" s="24">
        <v>0</v>
      </c>
      <c r="QFX23" s="24">
        <v>0</v>
      </c>
      <c r="QFY23" s="24">
        <v>0</v>
      </c>
      <c r="QFZ23" s="24">
        <v>0</v>
      </c>
      <c r="QGA23" s="24">
        <v>0</v>
      </c>
      <c r="QGB23" s="24">
        <v>0</v>
      </c>
      <c r="QGC23" s="24">
        <v>0</v>
      </c>
      <c r="QGD23" s="24">
        <v>0</v>
      </c>
      <c r="QGE23" s="24">
        <v>0</v>
      </c>
      <c r="QGF23" s="24">
        <v>0</v>
      </c>
      <c r="QGG23" s="24">
        <v>0</v>
      </c>
      <c r="QGH23" s="24">
        <v>0</v>
      </c>
      <c r="QGI23" s="24">
        <v>0</v>
      </c>
      <c r="QGJ23" s="24">
        <v>0</v>
      </c>
      <c r="QGK23" s="24">
        <v>0</v>
      </c>
      <c r="QGL23" s="24">
        <v>0</v>
      </c>
      <c r="QGM23" s="24">
        <v>0</v>
      </c>
      <c r="QGN23" s="24">
        <v>0</v>
      </c>
      <c r="QGO23" s="24">
        <v>0</v>
      </c>
      <c r="QGP23" s="24">
        <v>0</v>
      </c>
      <c r="QGQ23" s="24">
        <v>0</v>
      </c>
      <c r="QGR23" s="24">
        <v>0</v>
      </c>
      <c r="QGS23" s="24">
        <v>0</v>
      </c>
      <c r="QGT23" s="24">
        <v>0</v>
      </c>
      <c r="QGU23" s="24">
        <v>0</v>
      </c>
      <c r="QGV23" s="24">
        <v>0</v>
      </c>
      <c r="QGW23" s="24">
        <v>0</v>
      </c>
      <c r="QGX23" s="24">
        <v>0</v>
      </c>
      <c r="QGY23" s="24">
        <v>0</v>
      </c>
      <c r="QGZ23" s="24">
        <v>0</v>
      </c>
      <c r="QHA23" s="24">
        <v>0</v>
      </c>
      <c r="QHB23" s="24">
        <v>0</v>
      </c>
      <c r="QHC23" s="24">
        <v>0</v>
      </c>
      <c r="QHD23" s="24">
        <v>0</v>
      </c>
      <c r="QHE23" s="24">
        <v>0</v>
      </c>
      <c r="QHF23" s="24">
        <v>0</v>
      </c>
      <c r="QHG23" s="24">
        <v>0</v>
      </c>
      <c r="QHH23" s="24">
        <v>0</v>
      </c>
      <c r="QHI23" s="24">
        <v>0</v>
      </c>
      <c r="QHJ23" s="24">
        <v>0</v>
      </c>
      <c r="QHK23" s="24">
        <v>0</v>
      </c>
      <c r="QHL23" s="24">
        <v>0</v>
      </c>
      <c r="QHM23" s="24">
        <v>0</v>
      </c>
      <c r="QHN23" s="24">
        <v>0</v>
      </c>
      <c r="QHO23" s="24">
        <v>0</v>
      </c>
      <c r="QHP23" s="24">
        <v>0</v>
      </c>
      <c r="QHQ23" s="24">
        <v>0</v>
      </c>
      <c r="QHR23" s="24">
        <v>0</v>
      </c>
      <c r="QHS23" s="24">
        <v>0</v>
      </c>
      <c r="QHT23" s="24">
        <v>0</v>
      </c>
      <c r="QHU23" s="24">
        <v>0</v>
      </c>
      <c r="QHV23" s="24">
        <v>0</v>
      </c>
      <c r="QHW23" s="24">
        <v>0</v>
      </c>
      <c r="QHX23" s="24">
        <v>0</v>
      </c>
      <c r="QHY23" s="24">
        <v>0</v>
      </c>
      <c r="QHZ23" s="24">
        <v>0</v>
      </c>
      <c r="QIA23" s="24">
        <v>0</v>
      </c>
      <c r="QIB23" s="24">
        <v>0</v>
      </c>
      <c r="QIC23" s="24">
        <v>0</v>
      </c>
      <c r="QID23" s="24">
        <v>0</v>
      </c>
      <c r="QIE23" s="24">
        <v>0</v>
      </c>
      <c r="QIF23" s="24">
        <v>0</v>
      </c>
      <c r="QIG23" s="24">
        <v>0</v>
      </c>
      <c r="QIH23" s="24">
        <v>0</v>
      </c>
      <c r="QII23" s="24">
        <v>0</v>
      </c>
      <c r="QIJ23" s="24">
        <v>0</v>
      </c>
      <c r="QIK23" s="24">
        <v>0</v>
      </c>
      <c r="QIL23" s="24">
        <v>0</v>
      </c>
      <c r="QIM23" s="24">
        <v>0</v>
      </c>
      <c r="QIN23" s="24">
        <v>0</v>
      </c>
      <c r="QIO23" s="24">
        <v>0</v>
      </c>
      <c r="QIP23" s="24">
        <v>0</v>
      </c>
      <c r="QIQ23" s="24">
        <v>0</v>
      </c>
      <c r="QIR23" s="24">
        <v>0</v>
      </c>
      <c r="QIS23" s="24">
        <v>0</v>
      </c>
      <c r="QIT23" s="24">
        <v>0</v>
      </c>
      <c r="QIU23" s="24">
        <v>0</v>
      </c>
      <c r="QIV23" s="24">
        <v>0</v>
      </c>
      <c r="QIW23" s="24">
        <v>0</v>
      </c>
      <c r="QIX23" s="24">
        <v>0</v>
      </c>
      <c r="QIY23" s="24">
        <v>0</v>
      </c>
      <c r="QIZ23" s="24">
        <v>0</v>
      </c>
      <c r="QJA23" s="24">
        <v>0</v>
      </c>
      <c r="QJB23" s="24">
        <v>0</v>
      </c>
      <c r="QJC23" s="24">
        <v>0</v>
      </c>
      <c r="QJD23" s="24">
        <v>0</v>
      </c>
      <c r="QJE23" s="24">
        <v>0</v>
      </c>
      <c r="QJF23" s="24">
        <v>0</v>
      </c>
      <c r="QJG23" s="24">
        <v>0</v>
      </c>
      <c r="QJH23" s="24">
        <v>0</v>
      </c>
      <c r="QJI23" s="24">
        <v>0</v>
      </c>
      <c r="QJJ23" s="24">
        <v>0</v>
      </c>
      <c r="QJK23" s="24">
        <v>0</v>
      </c>
      <c r="QJL23" s="24">
        <v>0</v>
      </c>
      <c r="QJM23" s="24">
        <v>0</v>
      </c>
      <c r="QJN23" s="24">
        <v>0</v>
      </c>
      <c r="QJO23" s="24">
        <v>0</v>
      </c>
      <c r="QJP23" s="24">
        <v>0</v>
      </c>
      <c r="QJQ23" s="24">
        <v>0</v>
      </c>
      <c r="QJR23" s="24">
        <v>0</v>
      </c>
      <c r="QJS23" s="24">
        <v>0</v>
      </c>
      <c r="QJT23" s="24">
        <v>0</v>
      </c>
      <c r="QJU23" s="24">
        <v>0</v>
      </c>
      <c r="QJV23" s="24">
        <v>0</v>
      </c>
      <c r="QJW23" s="24">
        <v>0</v>
      </c>
      <c r="QJX23" s="24">
        <v>0</v>
      </c>
      <c r="QJY23" s="24">
        <v>0</v>
      </c>
      <c r="QJZ23" s="24">
        <v>0</v>
      </c>
      <c r="QKA23" s="24">
        <v>0</v>
      </c>
      <c r="QKB23" s="24">
        <v>0</v>
      </c>
      <c r="QKC23" s="24">
        <v>0</v>
      </c>
      <c r="QKD23" s="24">
        <v>0</v>
      </c>
      <c r="QKE23" s="24">
        <v>0</v>
      </c>
      <c r="QKF23" s="24">
        <v>0</v>
      </c>
      <c r="QKG23" s="24">
        <v>0</v>
      </c>
      <c r="QKH23" s="24">
        <v>0</v>
      </c>
      <c r="QKI23" s="24">
        <v>0</v>
      </c>
      <c r="QKJ23" s="24">
        <v>0</v>
      </c>
      <c r="QKK23" s="24">
        <v>0</v>
      </c>
      <c r="QKL23" s="24">
        <v>0</v>
      </c>
      <c r="QKM23" s="24">
        <v>0</v>
      </c>
      <c r="QKN23" s="24">
        <v>0</v>
      </c>
      <c r="QKO23" s="24">
        <v>0</v>
      </c>
      <c r="QKP23" s="24">
        <v>0</v>
      </c>
      <c r="QKQ23" s="24">
        <v>0</v>
      </c>
      <c r="QKR23" s="24">
        <v>0</v>
      </c>
      <c r="QKS23" s="24">
        <v>0</v>
      </c>
      <c r="QKT23" s="24">
        <v>0</v>
      </c>
      <c r="QKU23" s="24">
        <v>0</v>
      </c>
      <c r="QKV23" s="24">
        <v>0</v>
      </c>
      <c r="QKW23" s="24">
        <v>0</v>
      </c>
      <c r="QKX23" s="24">
        <v>0</v>
      </c>
      <c r="QKY23" s="24">
        <v>0</v>
      </c>
      <c r="QKZ23" s="24">
        <v>0</v>
      </c>
      <c r="QLA23" s="24">
        <v>0</v>
      </c>
      <c r="QLB23" s="24">
        <v>0</v>
      </c>
      <c r="QLC23" s="24">
        <v>0</v>
      </c>
      <c r="QLD23" s="24">
        <v>0</v>
      </c>
      <c r="QLE23" s="24">
        <v>0</v>
      </c>
      <c r="QLF23" s="24">
        <v>0</v>
      </c>
      <c r="QLG23" s="24">
        <v>0</v>
      </c>
      <c r="QLH23" s="24">
        <v>0</v>
      </c>
      <c r="QLI23" s="24">
        <v>0</v>
      </c>
      <c r="QLJ23" s="24">
        <v>0</v>
      </c>
      <c r="QLK23" s="24">
        <v>0</v>
      </c>
      <c r="QLL23" s="24">
        <v>0</v>
      </c>
      <c r="QLM23" s="24">
        <v>0</v>
      </c>
      <c r="QLN23" s="24">
        <v>0</v>
      </c>
      <c r="QLO23" s="24">
        <v>0</v>
      </c>
      <c r="QLP23" s="24">
        <v>0</v>
      </c>
      <c r="QLQ23" s="24">
        <v>0</v>
      </c>
      <c r="QLR23" s="24">
        <v>0</v>
      </c>
      <c r="QLS23" s="24">
        <v>0</v>
      </c>
      <c r="QLT23" s="24">
        <v>0</v>
      </c>
      <c r="QLU23" s="24">
        <v>0</v>
      </c>
      <c r="QLV23" s="24">
        <v>0</v>
      </c>
      <c r="QLW23" s="24">
        <v>0</v>
      </c>
      <c r="QLX23" s="24">
        <v>0</v>
      </c>
      <c r="QLY23" s="24">
        <v>0</v>
      </c>
      <c r="QLZ23" s="24">
        <v>0</v>
      </c>
      <c r="QMA23" s="24">
        <v>0</v>
      </c>
      <c r="QMB23" s="24">
        <v>0</v>
      </c>
      <c r="QMC23" s="24">
        <v>0</v>
      </c>
      <c r="QMD23" s="24">
        <v>0</v>
      </c>
      <c r="QME23" s="24">
        <v>0</v>
      </c>
      <c r="QMF23" s="24">
        <v>0</v>
      </c>
      <c r="QMG23" s="24">
        <v>0</v>
      </c>
      <c r="QMH23" s="24">
        <v>0</v>
      </c>
      <c r="QMI23" s="24">
        <v>0</v>
      </c>
      <c r="QMJ23" s="24">
        <v>0</v>
      </c>
      <c r="QMK23" s="24">
        <v>0</v>
      </c>
      <c r="QML23" s="24">
        <v>0</v>
      </c>
      <c r="QMM23" s="24">
        <v>0</v>
      </c>
      <c r="QMN23" s="24">
        <v>0</v>
      </c>
      <c r="QMO23" s="24">
        <v>0</v>
      </c>
      <c r="QMP23" s="24">
        <v>0</v>
      </c>
      <c r="QMQ23" s="24">
        <v>0</v>
      </c>
      <c r="QMR23" s="24">
        <v>0</v>
      </c>
      <c r="QMS23" s="24">
        <v>0</v>
      </c>
      <c r="QMT23" s="24">
        <v>0</v>
      </c>
      <c r="QMU23" s="24">
        <v>0</v>
      </c>
      <c r="QMV23" s="24">
        <v>0</v>
      </c>
      <c r="QMW23" s="24">
        <v>0</v>
      </c>
      <c r="QMX23" s="24">
        <v>0</v>
      </c>
      <c r="QMY23" s="24">
        <v>0</v>
      </c>
      <c r="QMZ23" s="24">
        <v>0</v>
      </c>
      <c r="QNA23" s="24">
        <v>0</v>
      </c>
      <c r="QNB23" s="24">
        <v>0</v>
      </c>
      <c r="QNC23" s="24">
        <v>0</v>
      </c>
      <c r="QND23" s="24">
        <v>0</v>
      </c>
      <c r="QNE23" s="24">
        <v>0</v>
      </c>
      <c r="QNF23" s="24">
        <v>0</v>
      </c>
      <c r="QNG23" s="24">
        <v>0</v>
      </c>
      <c r="QNH23" s="24">
        <v>0</v>
      </c>
      <c r="QNI23" s="24">
        <v>0</v>
      </c>
      <c r="QNJ23" s="24">
        <v>0</v>
      </c>
      <c r="QNK23" s="24">
        <v>0</v>
      </c>
      <c r="QNL23" s="24">
        <v>0</v>
      </c>
      <c r="QNM23" s="24">
        <v>0</v>
      </c>
      <c r="QNN23" s="24">
        <v>0</v>
      </c>
      <c r="QNO23" s="24">
        <v>0</v>
      </c>
      <c r="QNP23" s="24">
        <v>0</v>
      </c>
      <c r="QNQ23" s="24">
        <v>0</v>
      </c>
      <c r="QNR23" s="24">
        <v>0</v>
      </c>
      <c r="QNS23" s="24">
        <v>0</v>
      </c>
      <c r="QNT23" s="24">
        <v>0</v>
      </c>
      <c r="QNU23" s="24">
        <v>0</v>
      </c>
      <c r="QNV23" s="24">
        <v>0</v>
      </c>
      <c r="QNW23" s="24">
        <v>0</v>
      </c>
      <c r="QNX23" s="24">
        <v>0</v>
      </c>
      <c r="QNY23" s="24">
        <v>0</v>
      </c>
      <c r="QNZ23" s="24">
        <v>0</v>
      </c>
      <c r="QOA23" s="24">
        <v>0</v>
      </c>
      <c r="QOB23" s="24">
        <v>0</v>
      </c>
      <c r="QOC23" s="24">
        <v>0</v>
      </c>
      <c r="QOD23" s="24">
        <v>0</v>
      </c>
      <c r="QOE23" s="24">
        <v>0</v>
      </c>
      <c r="QOF23" s="24">
        <v>0</v>
      </c>
      <c r="QOG23" s="24">
        <v>0</v>
      </c>
      <c r="QOH23" s="24">
        <v>0</v>
      </c>
      <c r="QOI23" s="24">
        <v>0</v>
      </c>
      <c r="QOJ23" s="24">
        <v>0</v>
      </c>
      <c r="QOK23" s="24">
        <v>0</v>
      </c>
      <c r="QOL23" s="24">
        <v>0</v>
      </c>
      <c r="QOM23" s="24">
        <v>0</v>
      </c>
      <c r="QON23" s="24">
        <v>0</v>
      </c>
      <c r="QOO23" s="24">
        <v>0</v>
      </c>
      <c r="QOP23" s="24">
        <v>0</v>
      </c>
      <c r="QOQ23" s="24">
        <v>0</v>
      </c>
      <c r="QOR23" s="24">
        <v>0</v>
      </c>
      <c r="QOS23" s="24">
        <v>0</v>
      </c>
      <c r="QOT23" s="24">
        <v>0</v>
      </c>
      <c r="QOU23" s="24">
        <v>0</v>
      </c>
      <c r="QOV23" s="24">
        <v>0</v>
      </c>
      <c r="QOW23" s="24">
        <v>0</v>
      </c>
      <c r="QOX23" s="24">
        <v>0</v>
      </c>
      <c r="QOY23" s="24">
        <v>0</v>
      </c>
      <c r="QOZ23" s="24">
        <v>0</v>
      </c>
      <c r="QPA23" s="24">
        <v>0</v>
      </c>
      <c r="QPB23" s="24">
        <v>0</v>
      </c>
      <c r="QPC23" s="24">
        <v>0</v>
      </c>
      <c r="QPD23" s="24">
        <v>0</v>
      </c>
      <c r="QPE23" s="24">
        <v>0</v>
      </c>
      <c r="QPF23" s="24">
        <v>0</v>
      </c>
      <c r="QPG23" s="24">
        <v>0</v>
      </c>
      <c r="QPH23" s="24">
        <v>0</v>
      </c>
      <c r="QPI23" s="24">
        <v>0</v>
      </c>
      <c r="QPJ23" s="24">
        <v>0</v>
      </c>
      <c r="QPK23" s="24">
        <v>0</v>
      </c>
      <c r="QPL23" s="24">
        <v>0</v>
      </c>
      <c r="QPM23" s="24">
        <v>0</v>
      </c>
      <c r="QPN23" s="24">
        <v>0</v>
      </c>
      <c r="QPO23" s="24">
        <v>0</v>
      </c>
      <c r="QPP23" s="24">
        <v>0</v>
      </c>
      <c r="QPQ23" s="24">
        <v>0</v>
      </c>
      <c r="QPR23" s="24">
        <v>0</v>
      </c>
      <c r="QPS23" s="24">
        <v>0</v>
      </c>
      <c r="QPT23" s="24">
        <v>0</v>
      </c>
      <c r="QPU23" s="24">
        <v>0</v>
      </c>
      <c r="QPV23" s="24">
        <v>0</v>
      </c>
      <c r="QPW23" s="24">
        <v>0</v>
      </c>
      <c r="QPX23" s="24">
        <v>0</v>
      </c>
      <c r="QPY23" s="24">
        <v>0</v>
      </c>
      <c r="QPZ23" s="24">
        <v>0</v>
      </c>
      <c r="QQA23" s="24">
        <v>0</v>
      </c>
      <c r="QQB23" s="24">
        <v>0</v>
      </c>
      <c r="QQC23" s="24">
        <v>0</v>
      </c>
      <c r="QQD23" s="24">
        <v>0</v>
      </c>
      <c r="QQE23" s="24">
        <v>0</v>
      </c>
      <c r="QQF23" s="24">
        <v>0</v>
      </c>
      <c r="QQG23" s="24">
        <v>0</v>
      </c>
      <c r="QQH23" s="24">
        <v>0</v>
      </c>
      <c r="QQI23" s="24">
        <v>0</v>
      </c>
      <c r="QQJ23" s="24">
        <v>0</v>
      </c>
      <c r="QQK23" s="24">
        <v>0</v>
      </c>
      <c r="QQL23" s="24">
        <v>0</v>
      </c>
      <c r="QQM23" s="24">
        <v>0</v>
      </c>
      <c r="QQN23" s="24">
        <v>0</v>
      </c>
      <c r="QQO23" s="24">
        <v>0</v>
      </c>
      <c r="QQP23" s="24">
        <v>0</v>
      </c>
      <c r="QQQ23" s="24">
        <v>0</v>
      </c>
      <c r="QQR23" s="24">
        <v>0</v>
      </c>
      <c r="QQS23" s="24">
        <v>0</v>
      </c>
      <c r="QQT23" s="24">
        <v>0</v>
      </c>
      <c r="QQU23" s="24">
        <v>0</v>
      </c>
      <c r="QQV23" s="24">
        <v>0</v>
      </c>
      <c r="QQW23" s="24">
        <v>0</v>
      </c>
      <c r="QQX23" s="24">
        <v>0</v>
      </c>
      <c r="QQY23" s="24">
        <v>0</v>
      </c>
      <c r="QQZ23" s="24">
        <v>0</v>
      </c>
      <c r="QRA23" s="24">
        <v>0</v>
      </c>
      <c r="QRB23" s="24">
        <v>0</v>
      </c>
      <c r="QRC23" s="24">
        <v>0</v>
      </c>
      <c r="QRD23" s="24">
        <v>0</v>
      </c>
      <c r="QRE23" s="24">
        <v>0</v>
      </c>
      <c r="QRF23" s="24">
        <v>0</v>
      </c>
      <c r="QRG23" s="24">
        <v>0</v>
      </c>
      <c r="QRH23" s="24">
        <v>0</v>
      </c>
      <c r="QRI23" s="24">
        <v>0</v>
      </c>
      <c r="QRJ23" s="24">
        <v>0</v>
      </c>
      <c r="QRK23" s="24">
        <v>0</v>
      </c>
      <c r="QRL23" s="24">
        <v>0</v>
      </c>
      <c r="QRM23" s="24">
        <v>0</v>
      </c>
      <c r="QRN23" s="24">
        <v>0</v>
      </c>
      <c r="QRO23" s="24">
        <v>0</v>
      </c>
      <c r="QRP23" s="24">
        <v>0</v>
      </c>
      <c r="QRQ23" s="24">
        <v>0</v>
      </c>
      <c r="QRR23" s="24">
        <v>0</v>
      </c>
      <c r="QRS23" s="24">
        <v>0</v>
      </c>
      <c r="QRT23" s="24">
        <v>0</v>
      </c>
      <c r="QRU23" s="24">
        <v>0</v>
      </c>
      <c r="QRV23" s="24">
        <v>0</v>
      </c>
      <c r="QRW23" s="24">
        <v>0</v>
      </c>
      <c r="QRX23" s="24">
        <v>0</v>
      </c>
      <c r="QRY23" s="24">
        <v>0</v>
      </c>
      <c r="QRZ23" s="24">
        <v>0</v>
      </c>
      <c r="QSA23" s="24">
        <v>0</v>
      </c>
      <c r="QSB23" s="24">
        <v>0</v>
      </c>
      <c r="QSC23" s="24">
        <v>0</v>
      </c>
      <c r="QSD23" s="24">
        <v>0</v>
      </c>
      <c r="QSE23" s="24">
        <v>0</v>
      </c>
      <c r="QSF23" s="24">
        <v>0</v>
      </c>
      <c r="QSG23" s="24">
        <v>0</v>
      </c>
      <c r="QSH23" s="24">
        <v>0</v>
      </c>
      <c r="QSI23" s="24">
        <v>0</v>
      </c>
      <c r="QSJ23" s="24">
        <v>0</v>
      </c>
      <c r="QSK23" s="24">
        <v>0</v>
      </c>
      <c r="QSL23" s="24">
        <v>0</v>
      </c>
      <c r="QSM23" s="24">
        <v>0</v>
      </c>
      <c r="QSN23" s="24">
        <v>0</v>
      </c>
      <c r="QSO23" s="24">
        <v>0</v>
      </c>
      <c r="QSP23" s="24">
        <v>0</v>
      </c>
      <c r="QSQ23" s="24">
        <v>0</v>
      </c>
      <c r="QSR23" s="24">
        <v>0</v>
      </c>
      <c r="QSS23" s="24">
        <v>0</v>
      </c>
      <c r="QST23" s="24">
        <v>0</v>
      </c>
      <c r="QSU23" s="24">
        <v>0</v>
      </c>
      <c r="QSV23" s="24">
        <v>0</v>
      </c>
      <c r="QSW23" s="24">
        <v>0</v>
      </c>
      <c r="QSX23" s="24">
        <v>0</v>
      </c>
      <c r="QSY23" s="24">
        <v>0</v>
      </c>
      <c r="QSZ23" s="24">
        <v>0</v>
      </c>
      <c r="QTA23" s="24">
        <v>0</v>
      </c>
      <c r="QTB23" s="24">
        <v>0</v>
      </c>
      <c r="QTC23" s="24">
        <v>0</v>
      </c>
      <c r="QTD23" s="24">
        <v>0</v>
      </c>
      <c r="QTE23" s="24">
        <v>0</v>
      </c>
      <c r="QTF23" s="24">
        <v>0</v>
      </c>
      <c r="QTG23" s="24">
        <v>0</v>
      </c>
      <c r="QTH23" s="24">
        <v>0</v>
      </c>
      <c r="QTI23" s="24">
        <v>0</v>
      </c>
      <c r="QTJ23" s="24">
        <v>0</v>
      </c>
      <c r="QTK23" s="24">
        <v>0</v>
      </c>
      <c r="QTL23" s="24">
        <v>0</v>
      </c>
      <c r="QTM23" s="24">
        <v>0</v>
      </c>
      <c r="QTN23" s="24">
        <v>0</v>
      </c>
      <c r="QTO23" s="24">
        <v>0</v>
      </c>
      <c r="QTP23" s="24">
        <v>0</v>
      </c>
      <c r="QTQ23" s="24">
        <v>0</v>
      </c>
      <c r="QTR23" s="24">
        <v>0</v>
      </c>
      <c r="QTS23" s="24">
        <v>0</v>
      </c>
      <c r="QTT23" s="24">
        <v>0</v>
      </c>
      <c r="QTU23" s="24">
        <v>0</v>
      </c>
      <c r="QTV23" s="24">
        <v>0</v>
      </c>
      <c r="QTW23" s="24">
        <v>0</v>
      </c>
      <c r="QTX23" s="24">
        <v>0</v>
      </c>
      <c r="QTY23" s="24">
        <v>0</v>
      </c>
      <c r="QTZ23" s="24">
        <v>0</v>
      </c>
      <c r="QUA23" s="24">
        <v>0</v>
      </c>
      <c r="QUB23" s="24">
        <v>0</v>
      </c>
      <c r="QUC23" s="24">
        <v>0</v>
      </c>
      <c r="QUD23" s="24">
        <v>0</v>
      </c>
      <c r="QUE23" s="24">
        <v>0</v>
      </c>
      <c r="QUF23" s="24">
        <v>0</v>
      </c>
      <c r="QUG23" s="24">
        <v>0</v>
      </c>
      <c r="QUH23" s="24">
        <v>0</v>
      </c>
      <c r="QUI23" s="24">
        <v>0</v>
      </c>
      <c r="QUJ23" s="24">
        <v>0</v>
      </c>
      <c r="QUK23" s="24">
        <v>0</v>
      </c>
      <c r="QUL23" s="24">
        <v>0</v>
      </c>
      <c r="QUM23" s="24">
        <v>0</v>
      </c>
      <c r="QUN23" s="24">
        <v>0</v>
      </c>
      <c r="QUO23" s="24">
        <v>0</v>
      </c>
      <c r="QUP23" s="24">
        <v>0</v>
      </c>
      <c r="QUQ23" s="24">
        <v>0</v>
      </c>
      <c r="QUR23" s="24">
        <v>0</v>
      </c>
      <c r="QUS23" s="24">
        <v>0</v>
      </c>
      <c r="QUT23" s="24">
        <v>0</v>
      </c>
      <c r="QUU23" s="24">
        <v>0</v>
      </c>
      <c r="QUV23" s="24">
        <v>0</v>
      </c>
      <c r="QUW23" s="24">
        <v>0</v>
      </c>
      <c r="QUX23" s="24">
        <v>0</v>
      </c>
      <c r="QUY23" s="24">
        <v>0</v>
      </c>
      <c r="QUZ23" s="24">
        <v>0</v>
      </c>
      <c r="QVA23" s="24">
        <v>0</v>
      </c>
      <c r="QVB23" s="24">
        <v>0</v>
      </c>
      <c r="QVC23" s="24">
        <v>0</v>
      </c>
      <c r="QVD23" s="24">
        <v>0</v>
      </c>
      <c r="QVE23" s="24">
        <v>0</v>
      </c>
      <c r="QVF23" s="24">
        <v>0</v>
      </c>
      <c r="QVG23" s="24">
        <v>0</v>
      </c>
      <c r="QVH23" s="24">
        <v>0</v>
      </c>
      <c r="QVI23" s="24">
        <v>0</v>
      </c>
      <c r="QVJ23" s="24">
        <v>0</v>
      </c>
      <c r="QVK23" s="24">
        <v>0</v>
      </c>
      <c r="QVL23" s="24">
        <v>0</v>
      </c>
      <c r="QVM23" s="24">
        <v>0</v>
      </c>
      <c r="QVN23" s="24">
        <v>0</v>
      </c>
      <c r="QVO23" s="24">
        <v>0</v>
      </c>
      <c r="QVP23" s="24">
        <v>0</v>
      </c>
      <c r="QVQ23" s="24">
        <v>0</v>
      </c>
      <c r="QVR23" s="24">
        <v>0</v>
      </c>
      <c r="QVS23" s="24">
        <v>0</v>
      </c>
      <c r="QVT23" s="24">
        <v>0</v>
      </c>
      <c r="QVU23" s="24">
        <v>0</v>
      </c>
      <c r="QVV23" s="24">
        <v>0</v>
      </c>
      <c r="QVW23" s="24">
        <v>0</v>
      </c>
      <c r="QVX23" s="24">
        <v>0</v>
      </c>
      <c r="QVY23" s="24">
        <v>0</v>
      </c>
      <c r="QVZ23" s="24">
        <v>0</v>
      </c>
      <c r="QWA23" s="24">
        <v>0</v>
      </c>
      <c r="QWB23" s="24">
        <v>0</v>
      </c>
      <c r="QWC23" s="24">
        <v>0</v>
      </c>
      <c r="QWD23" s="24">
        <v>0</v>
      </c>
      <c r="QWE23" s="24">
        <v>0</v>
      </c>
      <c r="QWF23" s="24">
        <v>0</v>
      </c>
      <c r="QWG23" s="24">
        <v>0</v>
      </c>
      <c r="QWH23" s="24">
        <v>0</v>
      </c>
      <c r="QWI23" s="24">
        <v>0</v>
      </c>
      <c r="QWJ23" s="24">
        <v>0</v>
      </c>
      <c r="QWK23" s="24">
        <v>0</v>
      </c>
      <c r="QWL23" s="24">
        <v>0</v>
      </c>
      <c r="QWM23" s="24">
        <v>0</v>
      </c>
      <c r="QWN23" s="24">
        <v>0</v>
      </c>
      <c r="QWO23" s="24">
        <v>0</v>
      </c>
      <c r="QWP23" s="24">
        <v>0</v>
      </c>
      <c r="QWQ23" s="24">
        <v>0</v>
      </c>
      <c r="QWR23" s="24">
        <v>0</v>
      </c>
      <c r="QWS23" s="24">
        <v>0</v>
      </c>
      <c r="QWT23" s="24">
        <v>0</v>
      </c>
      <c r="QWU23" s="24">
        <v>0</v>
      </c>
      <c r="QWV23" s="24">
        <v>0</v>
      </c>
      <c r="QWW23" s="24">
        <v>0</v>
      </c>
      <c r="QWX23" s="24">
        <v>0</v>
      </c>
      <c r="QWY23" s="24">
        <v>0</v>
      </c>
      <c r="QWZ23" s="24">
        <v>0</v>
      </c>
      <c r="QXA23" s="24">
        <v>0</v>
      </c>
      <c r="QXB23" s="24">
        <v>0</v>
      </c>
      <c r="QXC23" s="24">
        <v>0</v>
      </c>
      <c r="QXD23" s="24">
        <v>0</v>
      </c>
      <c r="QXE23" s="24">
        <v>0</v>
      </c>
      <c r="QXF23" s="24">
        <v>0</v>
      </c>
      <c r="QXG23" s="24">
        <v>0</v>
      </c>
      <c r="QXH23" s="24">
        <v>0</v>
      </c>
      <c r="QXI23" s="24">
        <v>0</v>
      </c>
      <c r="QXJ23" s="24">
        <v>0</v>
      </c>
      <c r="QXK23" s="24">
        <v>0</v>
      </c>
      <c r="QXL23" s="24">
        <v>0</v>
      </c>
      <c r="QXM23" s="24">
        <v>0</v>
      </c>
      <c r="QXN23" s="24">
        <v>0</v>
      </c>
      <c r="QXO23" s="24">
        <v>0</v>
      </c>
      <c r="QXP23" s="24">
        <v>0</v>
      </c>
      <c r="QXQ23" s="24">
        <v>0</v>
      </c>
      <c r="QXR23" s="24">
        <v>0</v>
      </c>
      <c r="QXS23" s="24">
        <v>0</v>
      </c>
      <c r="QXT23" s="24">
        <v>0</v>
      </c>
      <c r="QXU23" s="24">
        <v>0</v>
      </c>
      <c r="QXV23" s="24">
        <v>0</v>
      </c>
      <c r="QXW23" s="24">
        <v>0</v>
      </c>
      <c r="QXX23" s="24">
        <v>0</v>
      </c>
      <c r="QXY23" s="24">
        <v>0</v>
      </c>
      <c r="QXZ23" s="24">
        <v>0</v>
      </c>
      <c r="QYA23" s="24">
        <v>0</v>
      </c>
      <c r="QYB23" s="24">
        <v>0</v>
      </c>
      <c r="QYC23" s="24">
        <v>0</v>
      </c>
      <c r="QYD23" s="24">
        <v>0</v>
      </c>
      <c r="QYE23" s="24">
        <v>0</v>
      </c>
      <c r="QYF23" s="24">
        <v>0</v>
      </c>
      <c r="QYG23" s="24">
        <v>0</v>
      </c>
      <c r="QYH23" s="24">
        <v>0</v>
      </c>
      <c r="QYI23" s="24">
        <v>0</v>
      </c>
      <c r="QYJ23" s="24">
        <v>0</v>
      </c>
      <c r="QYK23" s="24">
        <v>0</v>
      </c>
      <c r="QYL23" s="24">
        <v>0</v>
      </c>
      <c r="QYM23" s="24">
        <v>0</v>
      </c>
      <c r="QYN23" s="24">
        <v>0</v>
      </c>
      <c r="QYO23" s="24">
        <v>0</v>
      </c>
      <c r="QYP23" s="24">
        <v>0</v>
      </c>
      <c r="QYQ23" s="24">
        <v>0</v>
      </c>
      <c r="QYR23" s="24">
        <v>0</v>
      </c>
      <c r="QYS23" s="24">
        <v>0</v>
      </c>
      <c r="QYT23" s="24">
        <v>0</v>
      </c>
      <c r="QYU23" s="24">
        <v>0</v>
      </c>
      <c r="QYV23" s="24">
        <v>0</v>
      </c>
      <c r="QYW23" s="24">
        <v>0</v>
      </c>
      <c r="QYX23" s="24">
        <v>0</v>
      </c>
      <c r="QYY23" s="24">
        <v>0</v>
      </c>
      <c r="QYZ23" s="24">
        <v>0</v>
      </c>
      <c r="QZA23" s="24">
        <v>0</v>
      </c>
      <c r="QZB23" s="24">
        <v>0</v>
      </c>
      <c r="QZC23" s="24">
        <v>0</v>
      </c>
      <c r="QZD23" s="24">
        <v>0</v>
      </c>
      <c r="QZE23" s="24">
        <v>0</v>
      </c>
      <c r="QZF23" s="24">
        <v>0</v>
      </c>
      <c r="QZG23" s="24">
        <v>0</v>
      </c>
      <c r="QZH23" s="24">
        <v>0</v>
      </c>
      <c r="QZI23" s="24">
        <v>0</v>
      </c>
      <c r="QZJ23" s="24">
        <v>0</v>
      </c>
      <c r="QZK23" s="24">
        <v>0</v>
      </c>
      <c r="QZL23" s="24">
        <v>0</v>
      </c>
      <c r="QZM23" s="24">
        <v>0</v>
      </c>
      <c r="QZN23" s="24">
        <v>0</v>
      </c>
      <c r="QZO23" s="24">
        <v>0</v>
      </c>
      <c r="QZP23" s="24">
        <v>0</v>
      </c>
      <c r="QZQ23" s="24">
        <v>0</v>
      </c>
      <c r="QZR23" s="24">
        <v>0</v>
      </c>
      <c r="QZS23" s="24">
        <v>0</v>
      </c>
      <c r="QZT23" s="24">
        <v>0</v>
      </c>
      <c r="QZU23" s="24">
        <v>0</v>
      </c>
      <c r="QZV23" s="24">
        <v>0</v>
      </c>
      <c r="QZW23" s="24">
        <v>0</v>
      </c>
      <c r="QZX23" s="24">
        <v>0</v>
      </c>
      <c r="QZY23" s="24">
        <v>0</v>
      </c>
      <c r="QZZ23" s="24">
        <v>0</v>
      </c>
      <c r="RAA23" s="24">
        <v>0</v>
      </c>
      <c r="RAB23" s="24">
        <v>0</v>
      </c>
      <c r="RAC23" s="24">
        <v>0</v>
      </c>
      <c r="RAD23" s="24">
        <v>0</v>
      </c>
      <c r="RAE23" s="24">
        <v>0</v>
      </c>
      <c r="RAF23" s="24">
        <v>0</v>
      </c>
      <c r="RAG23" s="24">
        <v>0</v>
      </c>
      <c r="RAH23" s="24">
        <v>0</v>
      </c>
      <c r="RAI23" s="24">
        <v>0</v>
      </c>
      <c r="RAJ23" s="24">
        <v>0</v>
      </c>
      <c r="RAK23" s="24">
        <v>0</v>
      </c>
      <c r="RAL23" s="24">
        <v>0</v>
      </c>
      <c r="RAM23" s="24">
        <v>0</v>
      </c>
      <c r="RAN23" s="24">
        <v>0</v>
      </c>
      <c r="RAO23" s="24">
        <v>0</v>
      </c>
      <c r="RAP23" s="24">
        <v>0</v>
      </c>
      <c r="RAQ23" s="24">
        <v>0</v>
      </c>
      <c r="RAR23" s="24">
        <v>0</v>
      </c>
      <c r="RAS23" s="24">
        <v>0</v>
      </c>
      <c r="RAT23" s="24">
        <v>0</v>
      </c>
      <c r="RAU23" s="24">
        <v>0</v>
      </c>
      <c r="RAV23" s="24">
        <v>0</v>
      </c>
      <c r="RAW23" s="24">
        <v>0</v>
      </c>
      <c r="RAX23" s="24">
        <v>0</v>
      </c>
      <c r="RAY23" s="24">
        <v>0</v>
      </c>
      <c r="RAZ23" s="24">
        <v>0</v>
      </c>
      <c r="RBA23" s="24">
        <v>0</v>
      </c>
      <c r="RBB23" s="24">
        <v>0</v>
      </c>
      <c r="RBC23" s="24">
        <v>0</v>
      </c>
      <c r="RBD23" s="24">
        <v>0</v>
      </c>
      <c r="RBE23" s="24">
        <v>0</v>
      </c>
      <c r="RBF23" s="24">
        <v>0</v>
      </c>
      <c r="RBG23" s="24">
        <v>0</v>
      </c>
      <c r="RBH23" s="24">
        <v>0</v>
      </c>
      <c r="RBI23" s="24">
        <v>0</v>
      </c>
      <c r="RBJ23" s="24">
        <v>0</v>
      </c>
      <c r="RBK23" s="24">
        <v>0</v>
      </c>
      <c r="RBL23" s="24">
        <v>0</v>
      </c>
      <c r="RBM23" s="24">
        <v>0</v>
      </c>
      <c r="RBN23" s="24">
        <v>0</v>
      </c>
      <c r="RBO23" s="24">
        <v>0</v>
      </c>
      <c r="RBP23" s="24">
        <v>0</v>
      </c>
      <c r="RBQ23" s="24">
        <v>0</v>
      </c>
      <c r="RBR23" s="24">
        <v>0</v>
      </c>
      <c r="RBS23" s="24">
        <v>0</v>
      </c>
      <c r="RBT23" s="24">
        <v>0</v>
      </c>
      <c r="RBU23" s="24">
        <v>0</v>
      </c>
      <c r="RBV23" s="24">
        <v>0</v>
      </c>
      <c r="RBW23" s="24">
        <v>0</v>
      </c>
      <c r="RBX23" s="24">
        <v>0</v>
      </c>
      <c r="RBY23" s="24">
        <v>0</v>
      </c>
      <c r="RBZ23" s="24">
        <v>0</v>
      </c>
      <c r="RCA23" s="24">
        <v>0</v>
      </c>
      <c r="RCB23" s="24">
        <v>0</v>
      </c>
      <c r="RCC23" s="24">
        <v>0</v>
      </c>
      <c r="RCD23" s="24">
        <v>0</v>
      </c>
      <c r="RCE23" s="24">
        <v>0</v>
      </c>
      <c r="RCF23" s="24">
        <v>0</v>
      </c>
      <c r="RCG23" s="24">
        <v>0</v>
      </c>
      <c r="RCH23" s="24">
        <v>0</v>
      </c>
      <c r="RCI23" s="24">
        <v>0</v>
      </c>
      <c r="RCJ23" s="24">
        <v>0</v>
      </c>
      <c r="RCK23" s="24">
        <v>0</v>
      </c>
      <c r="RCL23" s="24">
        <v>0</v>
      </c>
      <c r="RCM23" s="24">
        <v>0</v>
      </c>
      <c r="RCN23" s="24">
        <v>0</v>
      </c>
      <c r="RCO23" s="24">
        <v>0</v>
      </c>
      <c r="RCP23" s="24">
        <v>0</v>
      </c>
      <c r="RCQ23" s="24">
        <v>0</v>
      </c>
      <c r="RCR23" s="24">
        <v>0</v>
      </c>
      <c r="RCS23" s="24">
        <v>0</v>
      </c>
      <c r="RCT23" s="24">
        <v>0</v>
      </c>
      <c r="RCU23" s="24">
        <v>0</v>
      </c>
      <c r="RCV23" s="24">
        <v>0</v>
      </c>
      <c r="RCW23" s="24">
        <v>0</v>
      </c>
      <c r="RCX23" s="24">
        <v>0</v>
      </c>
      <c r="RCY23" s="24">
        <v>0</v>
      </c>
      <c r="RCZ23" s="24">
        <v>0</v>
      </c>
      <c r="RDA23" s="24">
        <v>0</v>
      </c>
      <c r="RDB23" s="24">
        <v>0</v>
      </c>
      <c r="RDC23" s="24">
        <v>0</v>
      </c>
      <c r="RDD23" s="24">
        <v>0</v>
      </c>
      <c r="RDE23" s="24">
        <v>0</v>
      </c>
      <c r="RDF23" s="24">
        <v>0</v>
      </c>
      <c r="RDG23" s="24">
        <v>0</v>
      </c>
      <c r="RDH23" s="24">
        <v>0</v>
      </c>
      <c r="RDI23" s="24">
        <v>0</v>
      </c>
      <c r="RDJ23" s="24">
        <v>0</v>
      </c>
      <c r="RDK23" s="24">
        <v>0</v>
      </c>
      <c r="RDL23" s="24">
        <v>0</v>
      </c>
      <c r="RDM23" s="24">
        <v>0</v>
      </c>
      <c r="RDN23" s="24">
        <v>0</v>
      </c>
      <c r="RDO23" s="24">
        <v>0</v>
      </c>
      <c r="RDP23" s="24">
        <v>0</v>
      </c>
      <c r="RDQ23" s="24">
        <v>0</v>
      </c>
      <c r="RDR23" s="24">
        <v>0</v>
      </c>
      <c r="RDS23" s="24">
        <v>0</v>
      </c>
      <c r="RDT23" s="24">
        <v>0</v>
      </c>
      <c r="RDU23" s="24">
        <v>0</v>
      </c>
      <c r="RDV23" s="24">
        <v>0</v>
      </c>
      <c r="RDW23" s="24">
        <v>0</v>
      </c>
      <c r="RDX23" s="24">
        <v>0</v>
      </c>
      <c r="RDY23" s="24">
        <v>0</v>
      </c>
      <c r="RDZ23" s="24">
        <v>0</v>
      </c>
      <c r="REA23" s="24">
        <v>0</v>
      </c>
      <c r="REB23" s="24">
        <v>0</v>
      </c>
      <c r="REC23" s="24">
        <v>0</v>
      </c>
      <c r="RED23" s="24">
        <v>0</v>
      </c>
      <c r="REE23" s="24">
        <v>0</v>
      </c>
      <c r="REF23" s="24">
        <v>0</v>
      </c>
      <c r="REG23" s="24">
        <v>0</v>
      </c>
      <c r="REH23" s="24">
        <v>0</v>
      </c>
      <c r="REI23" s="24">
        <v>0</v>
      </c>
      <c r="REJ23" s="24">
        <v>0</v>
      </c>
      <c r="REK23" s="24">
        <v>0</v>
      </c>
      <c r="REL23" s="24">
        <v>0</v>
      </c>
      <c r="REM23" s="24">
        <v>0</v>
      </c>
      <c r="REN23" s="24">
        <v>0</v>
      </c>
      <c r="REO23" s="24">
        <v>0</v>
      </c>
      <c r="REP23" s="24">
        <v>0</v>
      </c>
      <c r="REQ23" s="24">
        <v>0</v>
      </c>
      <c r="RER23" s="24">
        <v>0</v>
      </c>
      <c r="RES23" s="24">
        <v>0</v>
      </c>
      <c r="RET23" s="24">
        <v>0</v>
      </c>
      <c r="REU23" s="24">
        <v>0</v>
      </c>
      <c r="REV23" s="24">
        <v>0</v>
      </c>
      <c r="REW23" s="24">
        <v>0</v>
      </c>
      <c r="REX23" s="24">
        <v>0</v>
      </c>
      <c r="REY23" s="24">
        <v>0</v>
      </c>
      <c r="REZ23" s="24">
        <v>0</v>
      </c>
      <c r="RFA23" s="24">
        <v>0</v>
      </c>
      <c r="RFB23" s="24">
        <v>0</v>
      </c>
      <c r="RFC23" s="24">
        <v>0</v>
      </c>
      <c r="RFD23" s="24">
        <v>0</v>
      </c>
      <c r="RFE23" s="24">
        <v>0</v>
      </c>
      <c r="RFF23" s="24">
        <v>0</v>
      </c>
      <c r="RFG23" s="24">
        <v>0</v>
      </c>
      <c r="RFH23" s="24">
        <v>0</v>
      </c>
      <c r="RFI23" s="24">
        <v>0</v>
      </c>
      <c r="RFJ23" s="24">
        <v>0</v>
      </c>
      <c r="RFK23" s="24">
        <v>0</v>
      </c>
      <c r="RFL23" s="24">
        <v>0</v>
      </c>
      <c r="RFM23" s="24">
        <v>0</v>
      </c>
      <c r="RFN23" s="24">
        <v>0</v>
      </c>
      <c r="RFO23" s="24">
        <v>0</v>
      </c>
      <c r="RFP23" s="24">
        <v>0</v>
      </c>
      <c r="RFQ23" s="24">
        <v>0</v>
      </c>
      <c r="RFR23" s="24">
        <v>0</v>
      </c>
      <c r="RFS23" s="24">
        <v>0</v>
      </c>
      <c r="RFT23" s="24">
        <v>0</v>
      </c>
      <c r="RFU23" s="24">
        <v>0</v>
      </c>
      <c r="RFV23" s="24">
        <v>0</v>
      </c>
      <c r="RFW23" s="24">
        <v>0</v>
      </c>
      <c r="RFX23" s="24">
        <v>0</v>
      </c>
      <c r="RFY23" s="24">
        <v>0</v>
      </c>
      <c r="RFZ23" s="24">
        <v>0</v>
      </c>
      <c r="RGA23" s="24">
        <v>0</v>
      </c>
      <c r="RGB23" s="24">
        <v>0</v>
      </c>
      <c r="RGC23" s="24">
        <v>0</v>
      </c>
      <c r="RGD23" s="24">
        <v>0</v>
      </c>
      <c r="RGE23" s="24">
        <v>0</v>
      </c>
      <c r="RGF23" s="24">
        <v>0</v>
      </c>
      <c r="RGG23" s="24">
        <v>0</v>
      </c>
      <c r="RGH23" s="24">
        <v>0</v>
      </c>
      <c r="RGI23" s="24">
        <v>0</v>
      </c>
      <c r="RGJ23" s="24">
        <v>0</v>
      </c>
      <c r="RGK23" s="24">
        <v>0</v>
      </c>
      <c r="RGL23" s="24">
        <v>0</v>
      </c>
      <c r="RGM23" s="24">
        <v>0</v>
      </c>
      <c r="RGN23" s="24">
        <v>0</v>
      </c>
      <c r="RGO23" s="24">
        <v>0</v>
      </c>
      <c r="RGP23" s="24">
        <v>0</v>
      </c>
      <c r="RGQ23" s="24">
        <v>0</v>
      </c>
      <c r="RGR23" s="24">
        <v>0</v>
      </c>
      <c r="RGS23" s="24">
        <v>0</v>
      </c>
      <c r="RGT23" s="24">
        <v>0</v>
      </c>
      <c r="RGU23" s="24">
        <v>0</v>
      </c>
      <c r="RGV23" s="24">
        <v>0</v>
      </c>
      <c r="RGW23" s="24">
        <v>0</v>
      </c>
      <c r="RGX23" s="24">
        <v>0</v>
      </c>
      <c r="RGY23" s="24">
        <v>0</v>
      </c>
      <c r="RGZ23" s="24">
        <v>0</v>
      </c>
      <c r="RHA23" s="24">
        <v>0</v>
      </c>
      <c r="RHB23" s="24">
        <v>0</v>
      </c>
      <c r="RHC23" s="24">
        <v>0</v>
      </c>
      <c r="RHD23" s="24">
        <v>0</v>
      </c>
      <c r="RHE23" s="24">
        <v>0</v>
      </c>
      <c r="RHF23" s="24">
        <v>0</v>
      </c>
      <c r="RHG23" s="24">
        <v>0</v>
      </c>
      <c r="RHH23" s="24">
        <v>0</v>
      </c>
      <c r="RHI23" s="24">
        <v>0</v>
      </c>
      <c r="RHJ23" s="24">
        <v>0</v>
      </c>
      <c r="RHK23" s="24">
        <v>0</v>
      </c>
      <c r="RHL23" s="24">
        <v>0</v>
      </c>
      <c r="RHM23" s="24">
        <v>0</v>
      </c>
      <c r="RHN23" s="24">
        <v>0</v>
      </c>
      <c r="RHO23" s="24">
        <v>0</v>
      </c>
      <c r="RHP23" s="24">
        <v>0</v>
      </c>
      <c r="RHQ23" s="24">
        <v>0</v>
      </c>
      <c r="RHR23" s="24">
        <v>0</v>
      </c>
      <c r="RHS23" s="24">
        <v>0</v>
      </c>
      <c r="RHT23" s="24">
        <v>0</v>
      </c>
      <c r="RHU23" s="24">
        <v>0</v>
      </c>
      <c r="RHV23" s="24">
        <v>0</v>
      </c>
      <c r="RHW23" s="24">
        <v>0</v>
      </c>
      <c r="RHX23" s="24">
        <v>0</v>
      </c>
      <c r="RHY23" s="24">
        <v>0</v>
      </c>
      <c r="RHZ23" s="24">
        <v>0</v>
      </c>
      <c r="RIA23" s="24">
        <v>0</v>
      </c>
      <c r="RIB23" s="24">
        <v>0</v>
      </c>
      <c r="RIC23" s="24">
        <v>0</v>
      </c>
      <c r="RID23" s="24">
        <v>0</v>
      </c>
      <c r="RIE23" s="24">
        <v>0</v>
      </c>
      <c r="RIF23" s="24">
        <v>0</v>
      </c>
      <c r="RIG23" s="24">
        <v>0</v>
      </c>
      <c r="RIH23" s="24">
        <v>0</v>
      </c>
      <c r="RII23" s="24">
        <v>0</v>
      </c>
      <c r="RIJ23" s="24">
        <v>0</v>
      </c>
      <c r="RIK23" s="24">
        <v>0</v>
      </c>
      <c r="RIL23" s="24">
        <v>0</v>
      </c>
      <c r="RIM23" s="24">
        <v>0</v>
      </c>
      <c r="RIN23" s="24">
        <v>0</v>
      </c>
      <c r="RIO23" s="24">
        <v>0</v>
      </c>
      <c r="RIP23" s="24">
        <v>0</v>
      </c>
      <c r="RIQ23" s="24">
        <v>0</v>
      </c>
      <c r="RIR23" s="24">
        <v>0</v>
      </c>
      <c r="RIS23" s="24">
        <v>0</v>
      </c>
      <c r="RIT23" s="24">
        <v>0</v>
      </c>
      <c r="RIU23" s="24">
        <v>0</v>
      </c>
      <c r="RIV23" s="24">
        <v>0</v>
      </c>
      <c r="RIW23" s="24">
        <v>0</v>
      </c>
      <c r="RIX23" s="24">
        <v>0</v>
      </c>
      <c r="RIY23" s="24">
        <v>0</v>
      </c>
      <c r="RIZ23" s="24">
        <v>0</v>
      </c>
      <c r="RJA23" s="24">
        <v>0</v>
      </c>
      <c r="RJB23" s="24">
        <v>0</v>
      </c>
      <c r="RJC23" s="24">
        <v>0</v>
      </c>
      <c r="RJD23" s="24">
        <v>0</v>
      </c>
      <c r="RJE23" s="24">
        <v>0</v>
      </c>
      <c r="RJF23" s="24">
        <v>0</v>
      </c>
      <c r="RJG23" s="24">
        <v>0</v>
      </c>
      <c r="RJH23" s="24">
        <v>0</v>
      </c>
      <c r="RJI23" s="24">
        <v>0</v>
      </c>
      <c r="RJJ23" s="24">
        <v>0</v>
      </c>
      <c r="RJK23" s="24">
        <v>0</v>
      </c>
      <c r="RJL23" s="24">
        <v>0</v>
      </c>
      <c r="RJM23" s="24">
        <v>0</v>
      </c>
      <c r="RJN23" s="24">
        <v>0</v>
      </c>
      <c r="RJO23" s="24">
        <v>0</v>
      </c>
      <c r="RJP23" s="24">
        <v>0</v>
      </c>
      <c r="RJQ23" s="24">
        <v>0</v>
      </c>
      <c r="RJR23" s="24">
        <v>0</v>
      </c>
      <c r="RJS23" s="24">
        <v>0</v>
      </c>
      <c r="RJT23" s="24">
        <v>0</v>
      </c>
      <c r="RJU23" s="24">
        <v>0</v>
      </c>
      <c r="RJV23" s="24">
        <v>0</v>
      </c>
      <c r="RJW23" s="24">
        <v>0</v>
      </c>
      <c r="RJX23" s="24">
        <v>0</v>
      </c>
      <c r="RJY23" s="24">
        <v>0</v>
      </c>
      <c r="RJZ23" s="24">
        <v>0</v>
      </c>
      <c r="RKA23" s="24">
        <v>0</v>
      </c>
      <c r="RKB23" s="24">
        <v>0</v>
      </c>
      <c r="RKC23" s="24">
        <v>0</v>
      </c>
      <c r="RKD23" s="24">
        <v>0</v>
      </c>
      <c r="RKE23" s="24">
        <v>0</v>
      </c>
      <c r="RKF23" s="24">
        <v>0</v>
      </c>
      <c r="RKG23" s="24">
        <v>0</v>
      </c>
      <c r="RKH23" s="24">
        <v>0</v>
      </c>
      <c r="RKI23" s="24">
        <v>0</v>
      </c>
      <c r="RKJ23" s="24">
        <v>0</v>
      </c>
      <c r="RKK23" s="24">
        <v>0</v>
      </c>
      <c r="RKL23" s="24">
        <v>0</v>
      </c>
      <c r="RKM23" s="24">
        <v>0</v>
      </c>
      <c r="RKN23" s="24">
        <v>0</v>
      </c>
      <c r="RKO23" s="24">
        <v>0</v>
      </c>
      <c r="RKP23" s="24">
        <v>0</v>
      </c>
      <c r="RKQ23" s="24">
        <v>0</v>
      </c>
      <c r="RKR23" s="24">
        <v>0</v>
      </c>
      <c r="RKS23" s="24">
        <v>0</v>
      </c>
      <c r="RKT23" s="24">
        <v>0</v>
      </c>
      <c r="RKU23" s="24">
        <v>0</v>
      </c>
      <c r="RKV23" s="24">
        <v>0</v>
      </c>
      <c r="RKW23" s="24">
        <v>0</v>
      </c>
      <c r="RKX23" s="24">
        <v>0</v>
      </c>
      <c r="RKY23" s="24">
        <v>0</v>
      </c>
      <c r="RKZ23" s="24">
        <v>0</v>
      </c>
      <c r="RLA23" s="24">
        <v>0</v>
      </c>
      <c r="RLB23" s="24">
        <v>0</v>
      </c>
      <c r="RLC23" s="24">
        <v>0</v>
      </c>
      <c r="RLD23" s="24">
        <v>0</v>
      </c>
      <c r="RLE23" s="24">
        <v>0</v>
      </c>
      <c r="RLF23" s="24">
        <v>0</v>
      </c>
      <c r="RLG23" s="24">
        <v>0</v>
      </c>
      <c r="RLH23" s="24">
        <v>0</v>
      </c>
      <c r="RLI23" s="24">
        <v>0</v>
      </c>
      <c r="RLJ23" s="24">
        <v>0</v>
      </c>
      <c r="RLK23" s="24">
        <v>0</v>
      </c>
      <c r="RLL23" s="24">
        <v>0</v>
      </c>
      <c r="RLM23" s="24">
        <v>0</v>
      </c>
      <c r="RLN23" s="24">
        <v>0</v>
      </c>
      <c r="RLO23" s="24">
        <v>0</v>
      </c>
      <c r="RLP23" s="24">
        <v>0</v>
      </c>
      <c r="RLQ23" s="24">
        <v>0</v>
      </c>
      <c r="RLR23" s="24">
        <v>0</v>
      </c>
      <c r="RLS23" s="24">
        <v>0</v>
      </c>
      <c r="RLT23" s="24">
        <v>0</v>
      </c>
      <c r="RLU23" s="24">
        <v>0</v>
      </c>
      <c r="RLV23" s="24">
        <v>0</v>
      </c>
      <c r="RLW23" s="24">
        <v>0</v>
      </c>
      <c r="RLX23" s="24">
        <v>0</v>
      </c>
      <c r="RLY23" s="24">
        <v>0</v>
      </c>
      <c r="RLZ23" s="24">
        <v>0</v>
      </c>
      <c r="RMA23" s="24">
        <v>0</v>
      </c>
      <c r="RMB23" s="24">
        <v>0</v>
      </c>
      <c r="RMC23" s="24">
        <v>0</v>
      </c>
      <c r="RMD23" s="24">
        <v>0</v>
      </c>
      <c r="RME23" s="24">
        <v>0</v>
      </c>
      <c r="RMF23" s="24">
        <v>0</v>
      </c>
      <c r="RMG23" s="24">
        <v>0</v>
      </c>
      <c r="RMH23" s="24">
        <v>0</v>
      </c>
      <c r="RMI23" s="24">
        <v>0</v>
      </c>
      <c r="RMJ23" s="24">
        <v>0</v>
      </c>
      <c r="RMK23" s="24">
        <v>0</v>
      </c>
      <c r="RML23" s="24">
        <v>0</v>
      </c>
      <c r="RMM23" s="24">
        <v>0</v>
      </c>
      <c r="RMN23" s="24">
        <v>0</v>
      </c>
      <c r="RMO23" s="24">
        <v>0</v>
      </c>
      <c r="RMP23" s="24">
        <v>0</v>
      </c>
      <c r="RMQ23" s="24">
        <v>0</v>
      </c>
      <c r="RMR23" s="24">
        <v>0</v>
      </c>
      <c r="RMS23" s="24">
        <v>0</v>
      </c>
      <c r="RMT23" s="24">
        <v>0</v>
      </c>
      <c r="RMU23" s="24">
        <v>0</v>
      </c>
      <c r="RMV23" s="24">
        <v>0</v>
      </c>
      <c r="RMW23" s="24">
        <v>0</v>
      </c>
      <c r="RMX23" s="24">
        <v>0</v>
      </c>
      <c r="RMY23" s="24">
        <v>0</v>
      </c>
      <c r="RMZ23" s="24">
        <v>0</v>
      </c>
      <c r="RNA23" s="24">
        <v>0</v>
      </c>
      <c r="RNB23" s="24">
        <v>0</v>
      </c>
      <c r="RNC23" s="24">
        <v>0</v>
      </c>
      <c r="RND23" s="24">
        <v>0</v>
      </c>
      <c r="RNE23" s="24">
        <v>0</v>
      </c>
      <c r="RNF23" s="24">
        <v>0</v>
      </c>
      <c r="RNG23" s="24">
        <v>0</v>
      </c>
      <c r="RNH23" s="24">
        <v>0</v>
      </c>
      <c r="RNI23" s="24">
        <v>0</v>
      </c>
      <c r="RNJ23" s="24">
        <v>0</v>
      </c>
      <c r="RNK23" s="24">
        <v>0</v>
      </c>
      <c r="RNL23" s="24">
        <v>0</v>
      </c>
      <c r="RNM23" s="24">
        <v>0</v>
      </c>
      <c r="RNN23" s="24">
        <v>0</v>
      </c>
      <c r="RNO23" s="24">
        <v>0</v>
      </c>
      <c r="RNP23" s="24">
        <v>0</v>
      </c>
      <c r="RNQ23" s="24">
        <v>0</v>
      </c>
      <c r="RNR23" s="24">
        <v>0</v>
      </c>
      <c r="RNS23" s="24">
        <v>0</v>
      </c>
      <c r="RNT23" s="24">
        <v>0</v>
      </c>
      <c r="RNU23" s="24">
        <v>0</v>
      </c>
      <c r="RNV23" s="24">
        <v>0</v>
      </c>
      <c r="RNW23" s="24">
        <v>0</v>
      </c>
      <c r="RNX23" s="24">
        <v>0</v>
      </c>
      <c r="RNY23" s="24">
        <v>0</v>
      </c>
      <c r="RNZ23" s="24">
        <v>0</v>
      </c>
      <c r="ROA23" s="24">
        <v>0</v>
      </c>
      <c r="ROB23" s="24">
        <v>0</v>
      </c>
      <c r="ROC23" s="24">
        <v>0</v>
      </c>
      <c r="ROD23" s="24">
        <v>0</v>
      </c>
      <c r="ROE23" s="24">
        <v>0</v>
      </c>
      <c r="ROF23" s="24">
        <v>0</v>
      </c>
      <c r="ROG23" s="24">
        <v>0</v>
      </c>
      <c r="ROH23" s="24">
        <v>0</v>
      </c>
      <c r="ROI23" s="24">
        <v>0</v>
      </c>
      <c r="ROJ23" s="24">
        <v>0</v>
      </c>
      <c r="ROK23" s="24">
        <v>0</v>
      </c>
      <c r="ROL23" s="24">
        <v>0</v>
      </c>
      <c r="ROM23" s="24">
        <v>0</v>
      </c>
      <c r="RON23" s="24">
        <v>0</v>
      </c>
      <c r="ROO23" s="24">
        <v>0</v>
      </c>
      <c r="ROP23" s="24">
        <v>0</v>
      </c>
      <c r="ROQ23" s="24">
        <v>0</v>
      </c>
      <c r="ROR23" s="24">
        <v>0</v>
      </c>
      <c r="ROS23" s="24">
        <v>0</v>
      </c>
      <c r="ROT23" s="24">
        <v>0</v>
      </c>
      <c r="ROU23" s="24">
        <v>0</v>
      </c>
      <c r="ROV23" s="24">
        <v>0</v>
      </c>
      <c r="ROW23" s="24">
        <v>0</v>
      </c>
      <c r="ROX23" s="24">
        <v>0</v>
      </c>
      <c r="ROY23" s="24">
        <v>0</v>
      </c>
      <c r="ROZ23" s="24">
        <v>0</v>
      </c>
      <c r="RPA23" s="24">
        <v>0</v>
      </c>
      <c r="RPB23" s="24">
        <v>0</v>
      </c>
      <c r="RPC23" s="24">
        <v>0</v>
      </c>
      <c r="RPD23" s="24">
        <v>0</v>
      </c>
      <c r="RPE23" s="24">
        <v>0</v>
      </c>
      <c r="RPF23" s="24">
        <v>0</v>
      </c>
      <c r="RPG23" s="24">
        <v>0</v>
      </c>
      <c r="RPH23" s="24">
        <v>0</v>
      </c>
      <c r="RPI23" s="24">
        <v>0</v>
      </c>
      <c r="RPJ23" s="24">
        <v>0</v>
      </c>
      <c r="RPK23" s="24">
        <v>0</v>
      </c>
      <c r="RPL23" s="24">
        <v>0</v>
      </c>
      <c r="RPM23" s="24">
        <v>0</v>
      </c>
      <c r="RPN23" s="24">
        <v>0</v>
      </c>
      <c r="RPO23" s="24">
        <v>0</v>
      </c>
      <c r="RPP23" s="24">
        <v>0</v>
      </c>
      <c r="RPQ23" s="24">
        <v>0</v>
      </c>
      <c r="RPR23" s="24">
        <v>0</v>
      </c>
      <c r="RPS23" s="24">
        <v>0</v>
      </c>
      <c r="RPT23" s="24">
        <v>0</v>
      </c>
      <c r="RPU23" s="24">
        <v>0</v>
      </c>
      <c r="RPV23" s="24">
        <v>0</v>
      </c>
      <c r="RPW23" s="24">
        <v>0</v>
      </c>
      <c r="RPX23" s="24">
        <v>0</v>
      </c>
      <c r="RPY23" s="24">
        <v>0</v>
      </c>
      <c r="RPZ23" s="24">
        <v>0</v>
      </c>
      <c r="RQA23" s="24">
        <v>0</v>
      </c>
      <c r="RQB23" s="24">
        <v>0</v>
      </c>
      <c r="RQC23" s="24">
        <v>0</v>
      </c>
      <c r="RQD23" s="24">
        <v>0</v>
      </c>
      <c r="RQE23" s="24">
        <v>0</v>
      </c>
      <c r="RQF23" s="24">
        <v>0</v>
      </c>
      <c r="RQG23" s="24">
        <v>0</v>
      </c>
      <c r="RQH23" s="24">
        <v>0</v>
      </c>
      <c r="RQI23" s="24">
        <v>0</v>
      </c>
      <c r="RQJ23" s="24">
        <v>0</v>
      </c>
      <c r="RQK23" s="24">
        <v>0</v>
      </c>
      <c r="RQL23" s="24">
        <v>0</v>
      </c>
      <c r="RQM23" s="24">
        <v>0</v>
      </c>
      <c r="RQN23" s="24">
        <v>0</v>
      </c>
      <c r="RQO23" s="24">
        <v>0</v>
      </c>
      <c r="RQP23" s="24">
        <v>0</v>
      </c>
      <c r="RQQ23" s="24">
        <v>0</v>
      </c>
      <c r="RQR23" s="24">
        <v>0</v>
      </c>
      <c r="RQS23" s="24">
        <v>0</v>
      </c>
      <c r="RQT23" s="24">
        <v>0</v>
      </c>
      <c r="RQU23" s="24">
        <v>0</v>
      </c>
      <c r="RQV23" s="24">
        <v>0</v>
      </c>
      <c r="RQW23" s="24">
        <v>0</v>
      </c>
      <c r="RQX23" s="24">
        <v>0</v>
      </c>
      <c r="RQY23" s="24">
        <v>0</v>
      </c>
      <c r="RQZ23" s="24">
        <v>0</v>
      </c>
      <c r="RRA23" s="24">
        <v>0</v>
      </c>
      <c r="RRB23" s="24">
        <v>0</v>
      </c>
      <c r="RRC23" s="24">
        <v>0</v>
      </c>
      <c r="RRD23" s="24">
        <v>0</v>
      </c>
      <c r="RRE23" s="24">
        <v>0</v>
      </c>
      <c r="RRF23" s="24">
        <v>0</v>
      </c>
      <c r="RRG23" s="24">
        <v>0</v>
      </c>
      <c r="RRH23" s="24">
        <v>0</v>
      </c>
      <c r="RRI23" s="24">
        <v>0</v>
      </c>
      <c r="RRJ23" s="24">
        <v>0</v>
      </c>
      <c r="RRK23" s="24">
        <v>0</v>
      </c>
      <c r="RRL23" s="24">
        <v>0</v>
      </c>
      <c r="RRM23" s="24">
        <v>0</v>
      </c>
      <c r="RRN23" s="24">
        <v>0</v>
      </c>
      <c r="RRO23" s="24">
        <v>0</v>
      </c>
      <c r="RRP23" s="24">
        <v>0</v>
      </c>
      <c r="RRQ23" s="24">
        <v>0</v>
      </c>
      <c r="RRR23" s="24">
        <v>0</v>
      </c>
      <c r="RRS23" s="24">
        <v>0</v>
      </c>
      <c r="RRT23" s="24">
        <v>0</v>
      </c>
      <c r="RRU23" s="24">
        <v>0</v>
      </c>
      <c r="RRV23" s="24">
        <v>0</v>
      </c>
      <c r="RRW23" s="24">
        <v>0</v>
      </c>
      <c r="RRX23" s="24">
        <v>0</v>
      </c>
      <c r="RRY23" s="24">
        <v>0</v>
      </c>
      <c r="RRZ23" s="24">
        <v>0</v>
      </c>
      <c r="RSA23" s="24">
        <v>0</v>
      </c>
      <c r="RSB23" s="24">
        <v>0</v>
      </c>
      <c r="RSC23" s="24">
        <v>0</v>
      </c>
      <c r="RSD23" s="24">
        <v>0</v>
      </c>
      <c r="RSE23" s="24">
        <v>0</v>
      </c>
      <c r="RSF23" s="24">
        <v>0</v>
      </c>
      <c r="RSG23" s="24">
        <v>0</v>
      </c>
      <c r="RSH23" s="24">
        <v>0</v>
      </c>
      <c r="RSI23" s="24">
        <v>0</v>
      </c>
      <c r="RSJ23" s="24">
        <v>0</v>
      </c>
      <c r="RSK23" s="24">
        <v>0</v>
      </c>
      <c r="RSL23" s="24">
        <v>0</v>
      </c>
      <c r="RSM23" s="24">
        <v>0</v>
      </c>
      <c r="RSN23" s="24">
        <v>0</v>
      </c>
      <c r="RSO23" s="24">
        <v>0</v>
      </c>
      <c r="RSP23" s="24">
        <v>0</v>
      </c>
      <c r="RSQ23" s="24">
        <v>0</v>
      </c>
      <c r="RSR23" s="24">
        <v>0</v>
      </c>
      <c r="RSS23" s="24">
        <v>0</v>
      </c>
      <c r="RST23" s="24">
        <v>0</v>
      </c>
      <c r="RSU23" s="24">
        <v>0</v>
      </c>
      <c r="RSV23" s="24">
        <v>0</v>
      </c>
      <c r="RSW23" s="24">
        <v>0</v>
      </c>
      <c r="RSX23" s="24">
        <v>0</v>
      </c>
      <c r="RSY23" s="24">
        <v>0</v>
      </c>
      <c r="RSZ23" s="24">
        <v>0</v>
      </c>
      <c r="RTA23" s="24">
        <v>0</v>
      </c>
      <c r="RTB23" s="24">
        <v>0</v>
      </c>
      <c r="RTC23" s="24">
        <v>0</v>
      </c>
      <c r="RTD23" s="24">
        <v>0</v>
      </c>
      <c r="RTE23" s="24">
        <v>0</v>
      </c>
      <c r="RTF23" s="24">
        <v>0</v>
      </c>
      <c r="RTG23" s="24">
        <v>0</v>
      </c>
      <c r="RTH23" s="24">
        <v>0</v>
      </c>
      <c r="RTI23" s="24">
        <v>0</v>
      </c>
      <c r="RTJ23" s="24">
        <v>0</v>
      </c>
      <c r="RTK23" s="24">
        <v>0</v>
      </c>
      <c r="RTL23" s="24">
        <v>0</v>
      </c>
      <c r="RTM23" s="24">
        <v>0</v>
      </c>
      <c r="RTN23" s="24">
        <v>0</v>
      </c>
      <c r="RTO23" s="24">
        <v>0</v>
      </c>
      <c r="RTP23" s="24">
        <v>0</v>
      </c>
      <c r="RTQ23" s="24">
        <v>0</v>
      </c>
      <c r="RTR23" s="24">
        <v>0</v>
      </c>
      <c r="RTS23" s="24">
        <v>0</v>
      </c>
      <c r="RTT23" s="24">
        <v>0</v>
      </c>
      <c r="RTU23" s="24">
        <v>0</v>
      </c>
      <c r="RTV23" s="24">
        <v>0</v>
      </c>
      <c r="RTW23" s="24">
        <v>0</v>
      </c>
      <c r="RTX23" s="24">
        <v>0</v>
      </c>
      <c r="RTY23" s="24">
        <v>0</v>
      </c>
      <c r="RTZ23" s="24">
        <v>0</v>
      </c>
      <c r="RUA23" s="24">
        <v>0</v>
      </c>
      <c r="RUB23" s="24">
        <v>0</v>
      </c>
      <c r="RUC23" s="24">
        <v>0</v>
      </c>
      <c r="RUD23" s="24">
        <v>0</v>
      </c>
      <c r="RUE23" s="24">
        <v>0</v>
      </c>
      <c r="RUF23" s="24">
        <v>0</v>
      </c>
      <c r="RUG23" s="24">
        <v>0</v>
      </c>
      <c r="RUH23" s="24">
        <v>0</v>
      </c>
      <c r="RUI23" s="24">
        <v>0</v>
      </c>
      <c r="RUJ23" s="24">
        <v>0</v>
      </c>
      <c r="RUK23" s="24">
        <v>0</v>
      </c>
      <c r="RUL23" s="24">
        <v>0</v>
      </c>
      <c r="RUM23" s="24">
        <v>0</v>
      </c>
      <c r="RUN23" s="24">
        <v>0</v>
      </c>
      <c r="RUO23" s="24">
        <v>0</v>
      </c>
      <c r="RUP23" s="24">
        <v>0</v>
      </c>
      <c r="RUQ23" s="24">
        <v>0</v>
      </c>
      <c r="RUR23" s="24">
        <v>0</v>
      </c>
      <c r="RUS23" s="24">
        <v>0</v>
      </c>
      <c r="RUT23" s="24">
        <v>0</v>
      </c>
      <c r="RUU23" s="24">
        <v>0</v>
      </c>
      <c r="RUV23" s="24">
        <v>0</v>
      </c>
      <c r="RUW23" s="24">
        <v>0</v>
      </c>
      <c r="RUX23" s="24">
        <v>0</v>
      </c>
      <c r="RUY23" s="24">
        <v>0</v>
      </c>
      <c r="RUZ23" s="24">
        <v>0</v>
      </c>
      <c r="RVA23" s="24">
        <v>0</v>
      </c>
      <c r="RVB23" s="24">
        <v>0</v>
      </c>
      <c r="RVC23" s="24">
        <v>0</v>
      </c>
      <c r="RVD23" s="24">
        <v>0</v>
      </c>
      <c r="RVE23" s="24">
        <v>0</v>
      </c>
      <c r="RVF23" s="24">
        <v>0</v>
      </c>
      <c r="RVG23" s="24">
        <v>0</v>
      </c>
      <c r="RVH23" s="24">
        <v>0</v>
      </c>
      <c r="RVI23" s="24">
        <v>0</v>
      </c>
      <c r="RVJ23" s="24">
        <v>0</v>
      </c>
      <c r="RVK23" s="24">
        <v>0</v>
      </c>
      <c r="RVL23" s="24">
        <v>0</v>
      </c>
      <c r="RVM23" s="24">
        <v>0</v>
      </c>
      <c r="RVN23" s="24">
        <v>0</v>
      </c>
      <c r="RVO23" s="24">
        <v>0</v>
      </c>
      <c r="RVP23" s="24">
        <v>0</v>
      </c>
      <c r="RVQ23" s="24">
        <v>0</v>
      </c>
      <c r="RVR23" s="24">
        <v>0</v>
      </c>
      <c r="RVS23" s="24">
        <v>0</v>
      </c>
      <c r="RVT23" s="24">
        <v>0</v>
      </c>
      <c r="RVU23" s="24">
        <v>0</v>
      </c>
      <c r="RVV23" s="24">
        <v>0</v>
      </c>
      <c r="RVW23" s="24">
        <v>0</v>
      </c>
      <c r="RVX23" s="24">
        <v>0</v>
      </c>
      <c r="RVY23" s="24">
        <v>0</v>
      </c>
      <c r="RVZ23" s="24">
        <v>0</v>
      </c>
      <c r="RWA23" s="24">
        <v>0</v>
      </c>
      <c r="RWB23" s="24">
        <v>0</v>
      </c>
      <c r="RWC23" s="24">
        <v>0</v>
      </c>
      <c r="RWD23" s="24">
        <v>0</v>
      </c>
      <c r="RWE23" s="24">
        <v>0</v>
      </c>
      <c r="RWF23" s="24">
        <v>0</v>
      </c>
      <c r="RWG23" s="24">
        <v>0</v>
      </c>
      <c r="RWH23" s="24">
        <v>0</v>
      </c>
      <c r="RWI23" s="24">
        <v>0</v>
      </c>
      <c r="RWJ23" s="24">
        <v>0</v>
      </c>
      <c r="RWK23" s="24">
        <v>0</v>
      </c>
      <c r="RWL23" s="24">
        <v>0</v>
      </c>
      <c r="RWM23" s="24">
        <v>0</v>
      </c>
      <c r="RWN23" s="24">
        <v>0</v>
      </c>
      <c r="RWO23" s="24">
        <v>0</v>
      </c>
      <c r="RWP23" s="24">
        <v>0</v>
      </c>
      <c r="RWQ23" s="24">
        <v>0</v>
      </c>
      <c r="RWR23" s="24">
        <v>0</v>
      </c>
      <c r="RWS23" s="24">
        <v>0</v>
      </c>
      <c r="RWT23" s="24">
        <v>0</v>
      </c>
      <c r="RWU23" s="24">
        <v>0</v>
      </c>
      <c r="RWV23" s="24">
        <v>0</v>
      </c>
      <c r="RWW23" s="24">
        <v>0</v>
      </c>
      <c r="RWX23" s="24">
        <v>0</v>
      </c>
      <c r="RWY23" s="24">
        <v>0</v>
      </c>
      <c r="RWZ23" s="24">
        <v>0</v>
      </c>
      <c r="RXA23" s="24">
        <v>0</v>
      </c>
      <c r="RXB23" s="24">
        <v>0</v>
      </c>
      <c r="RXC23" s="24">
        <v>0</v>
      </c>
      <c r="RXD23" s="24">
        <v>0</v>
      </c>
      <c r="RXE23" s="24">
        <v>0</v>
      </c>
      <c r="RXF23" s="24">
        <v>0</v>
      </c>
      <c r="RXG23" s="24">
        <v>0</v>
      </c>
      <c r="RXH23" s="24">
        <v>0</v>
      </c>
      <c r="RXI23" s="24">
        <v>0</v>
      </c>
      <c r="RXJ23" s="24">
        <v>0</v>
      </c>
      <c r="RXK23" s="24">
        <v>0</v>
      </c>
      <c r="RXL23" s="24">
        <v>0</v>
      </c>
      <c r="RXM23" s="24">
        <v>0</v>
      </c>
      <c r="RXN23" s="24">
        <v>0</v>
      </c>
      <c r="RXO23" s="24">
        <v>0</v>
      </c>
      <c r="RXP23" s="24">
        <v>0</v>
      </c>
      <c r="RXQ23" s="24">
        <v>0</v>
      </c>
      <c r="RXR23" s="24">
        <v>0</v>
      </c>
      <c r="RXS23" s="24">
        <v>0</v>
      </c>
      <c r="RXT23" s="24">
        <v>0</v>
      </c>
      <c r="RXU23" s="24">
        <v>0</v>
      </c>
      <c r="RXV23" s="24">
        <v>0</v>
      </c>
      <c r="RXW23" s="24">
        <v>0</v>
      </c>
      <c r="RXX23" s="24">
        <v>0</v>
      </c>
      <c r="RXY23" s="24">
        <v>0</v>
      </c>
      <c r="RXZ23" s="24">
        <v>0</v>
      </c>
      <c r="RYA23" s="24">
        <v>0</v>
      </c>
      <c r="RYB23" s="24">
        <v>0</v>
      </c>
      <c r="RYC23" s="24">
        <v>0</v>
      </c>
      <c r="RYD23" s="24">
        <v>0</v>
      </c>
      <c r="RYE23" s="24">
        <v>0</v>
      </c>
      <c r="RYF23" s="24">
        <v>0</v>
      </c>
      <c r="RYG23" s="24">
        <v>0</v>
      </c>
      <c r="RYH23" s="24">
        <v>0</v>
      </c>
      <c r="RYI23" s="24">
        <v>0</v>
      </c>
      <c r="RYJ23" s="24">
        <v>0</v>
      </c>
      <c r="RYK23" s="24">
        <v>0</v>
      </c>
      <c r="RYL23" s="24">
        <v>0</v>
      </c>
      <c r="RYM23" s="24">
        <v>0</v>
      </c>
      <c r="RYN23" s="24">
        <v>0</v>
      </c>
      <c r="RYO23" s="24">
        <v>0</v>
      </c>
      <c r="RYP23" s="24">
        <v>0</v>
      </c>
      <c r="RYQ23" s="24">
        <v>0</v>
      </c>
      <c r="RYR23" s="24">
        <v>0</v>
      </c>
      <c r="RYS23" s="24">
        <v>0</v>
      </c>
      <c r="RYT23" s="24">
        <v>0</v>
      </c>
      <c r="RYU23" s="24">
        <v>0</v>
      </c>
      <c r="RYV23" s="24">
        <v>0</v>
      </c>
      <c r="RYW23" s="24">
        <v>0</v>
      </c>
      <c r="RYX23" s="24">
        <v>0</v>
      </c>
      <c r="RYY23" s="24">
        <v>0</v>
      </c>
      <c r="RYZ23" s="24">
        <v>0</v>
      </c>
      <c r="RZA23" s="24">
        <v>0</v>
      </c>
      <c r="RZB23" s="24">
        <v>0</v>
      </c>
      <c r="RZC23" s="24">
        <v>0</v>
      </c>
      <c r="RZD23" s="24">
        <v>0</v>
      </c>
      <c r="RZE23" s="24">
        <v>0</v>
      </c>
      <c r="RZF23" s="24">
        <v>0</v>
      </c>
      <c r="RZG23" s="24">
        <v>0</v>
      </c>
      <c r="RZH23" s="24">
        <v>0</v>
      </c>
      <c r="RZI23" s="24">
        <v>0</v>
      </c>
      <c r="RZJ23" s="24">
        <v>0</v>
      </c>
      <c r="RZK23" s="24">
        <v>0</v>
      </c>
      <c r="RZL23" s="24">
        <v>0</v>
      </c>
      <c r="RZM23" s="24">
        <v>0</v>
      </c>
      <c r="RZN23" s="24">
        <v>0</v>
      </c>
      <c r="RZO23" s="24">
        <v>0</v>
      </c>
      <c r="RZP23" s="24">
        <v>0</v>
      </c>
      <c r="RZQ23" s="24">
        <v>0</v>
      </c>
      <c r="RZR23" s="24">
        <v>0</v>
      </c>
      <c r="RZS23" s="24">
        <v>0</v>
      </c>
      <c r="RZT23" s="24">
        <v>0</v>
      </c>
      <c r="RZU23" s="24">
        <v>0</v>
      </c>
      <c r="RZV23" s="24">
        <v>0</v>
      </c>
      <c r="RZW23" s="24">
        <v>0</v>
      </c>
      <c r="RZX23" s="24">
        <v>0</v>
      </c>
      <c r="RZY23" s="24">
        <v>0</v>
      </c>
      <c r="RZZ23" s="24">
        <v>0</v>
      </c>
      <c r="SAA23" s="24">
        <v>0</v>
      </c>
      <c r="SAB23" s="24">
        <v>0</v>
      </c>
      <c r="SAC23" s="24">
        <v>0</v>
      </c>
      <c r="SAD23" s="24">
        <v>0</v>
      </c>
      <c r="SAE23" s="24">
        <v>0</v>
      </c>
      <c r="SAF23" s="24">
        <v>0</v>
      </c>
      <c r="SAG23" s="24">
        <v>0</v>
      </c>
      <c r="SAH23" s="24">
        <v>0</v>
      </c>
      <c r="SAI23" s="24">
        <v>0</v>
      </c>
      <c r="SAJ23" s="24">
        <v>0</v>
      </c>
      <c r="SAK23" s="24">
        <v>0</v>
      </c>
      <c r="SAL23" s="24">
        <v>0</v>
      </c>
      <c r="SAM23" s="24">
        <v>0</v>
      </c>
      <c r="SAN23" s="24">
        <v>0</v>
      </c>
      <c r="SAO23" s="24">
        <v>0</v>
      </c>
      <c r="SAP23" s="24">
        <v>0</v>
      </c>
      <c r="SAQ23" s="24">
        <v>0</v>
      </c>
      <c r="SAR23" s="24">
        <v>0</v>
      </c>
      <c r="SAS23" s="24">
        <v>0</v>
      </c>
      <c r="SAT23" s="24">
        <v>0</v>
      </c>
      <c r="SAU23" s="24">
        <v>0</v>
      </c>
      <c r="SAV23" s="24">
        <v>0</v>
      </c>
      <c r="SAW23" s="24">
        <v>0</v>
      </c>
      <c r="SAX23" s="24">
        <v>0</v>
      </c>
      <c r="SAY23" s="24">
        <v>0</v>
      </c>
      <c r="SAZ23" s="24">
        <v>0</v>
      </c>
      <c r="SBA23" s="24">
        <v>0</v>
      </c>
      <c r="SBB23" s="24">
        <v>0</v>
      </c>
      <c r="SBC23" s="24">
        <v>0</v>
      </c>
      <c r="SBD23" s="24">
        <v>0</v>
      </c>
      <c r="SBE23" s="24">
        <v>0</v>
      </c>
      <c r="SBF23" s="24">
        <v>0</v>
      </c>
      <c r="SBG23" s="24">
        <v>0</v>
      </c>
      <c r="SBH23" s="24">
        <v>0</v>
      </c>
      <c r="SBI23" s="24">
        <v>0</v>
      </c>
      <c r="SBJ23" s="24">
        <v>0</v>
      </c>
      <c r="SBK23" s="24">
        <v>0</v>
      </c>
      <c r="SBL23" s="24">
        <v>0</v>
      </c>
      <c r="SBM23" s="24">
        <v>0</v>
      </c>
      <c r="SBN23" s="24">
        <v>0</v>
      </c>
      <c r="SBO23" s="24">
        <v>0</v>
      </c>
      <c r="SBP23" s="24">
        <v>0</v>
      </c>
      <c r="SBQ23" s="24">
        <v>0</v>
      </c>
      <c r="SBR23" s="24">
        <v>0</v>
      </c>
      <c r="SBS23" s="24">
        <v>0</v>
      </c>
      <c r="SBT23" s="24">
        <v>0</v>
      </c>
      <c r="SBU23" s="24">
        <v>0</v>
      </c>
      <c r="SBV23" s="24">
        <v>0</v>
      </c>
      <c r="SBW23" s="24">
        <v>0</v>
      </c>
      <c r="SBX23" s="24">
        <v>0</v>
      </c>
      <c r="SBY23" s="24">
        <v>0</v>
      </c>
      <c r="SBZ23" s="24">
        <v>0</v>
      </c>
      <c r="SCA23" s="24">
        <v>0</v>
      </c>
      <c r="SCB23" s="24">
        <v>0</v>
      </c>
      <c r="SCC23" s="24">
        <v>0</v>
      </c>
      <c r="SCD23" s="24">
        <v>0</v>
      </c>
      <c r="SCE23" s="24">
        <v>0</v>
      </c>
      <c r="SCF23" s="24">
        <v>0</v>
      </c>
      <c r="SCG23" s="24">
        <v>0</v>
      </c>
      <c r="SCH23" s="24">
        <v>0</v>
      </c>
      <c r="SCI23" s="24">
        <v>0</v>
      </c>
      <c r="SCJ23" s="24">
        <v>0</v>
      </c>
      <c r="SCK23" s="24">
        <v>0</v>
      </c>
      <c r="SCL23" s="24">
        <v>0</v>
      </c>
      <c r="SCM23" s="24">
        <v>0</v>
      </c>
      <c r="SCN23" s="24">
        <v>0</v>
      </c>
      <c r="SCO23" s="24">
        <v>0</v>
      </c>
      <c r="SCP23" s="24">
        <v>0</v>
      </c>
      <c r="SCQ23" s="24">
        <v>0</v>
      </c>
      <c r="SCR23" s="24">
        <v>0</v>
      </c>
      <c r="SCS23" s="24">
        <v>0</v>
      </c>
      <c r="SCT23" s="24">
        <v>0</v>
      </c>
      <c r="SCU23" s="24">
        <v>0</v>
      </c>
      <c r="SCV23" s="24">
        <v>0</v>
      </c>
      <c r="SCW23" s="24">
        <v>0</v>
      </c>
      <c r="SCX23" s="24">
        <v>0</v>
      </c>
      <c r="SCY23" s="24">
        <v>0</v>
      </c>
      <c r="SCZ23" s="24">
        <v>0</v>
      </c>
      <c r="SDA23" s="24">
        <v>0</v>
      </c>
      <c r="SDB23" s="24">
        <v>0</v>
      </c>
      <c r="SDC23" s="24">
        <v>0</v>
      </c>
      <c r="SDD23" s="24">
        <v>0</v>
      </c>
      <c r="SDE23" s="24">
        <v>0</v>
      </c>
      <c r="SDF23" s="24">
        <v>0</v>
      </c>
      <c r="SDG23" s="24">
        <v>0</v>
      </c>
      <c r="SDH23" s="24">
        <v>0</v>
      </c>
      <c r="SDI23" s="24">
        <v>0</v>
      </c>
      <c r="SDJ23" s="24">
        <v>0</v>
      </c>
      <c r="SDK23" s="24">
        <v>0</v>
      </c>
      <c r="SDL23" s="24">
        <v>0</v>
      </c>
      <c r="SDM23" s="24">
        <v>0</v>
      </c>
      <c r="SDN23" s="24">
        <v>0</v>
      </c>
      <c r="SDO23" s="24">
        <v>0</v>
      </c>
      <c r="SDP23" s="24">
        <v>0</v>
      </c>
      <c r="SDQ23" s="24">
        <v>0</v>
      </c>
      <c r="SDR23" s="24">
        <v>0</v>
      </c>
      <c r="SDS23" s="24">
        <v>0</v>
      </c>
      <c r="SDT23" s="24">
        <v>0</v>
      </c>
      <c r="SDU23" s="24">
        <v>0</v>
      </c>
      <c r="SDV23" s="24">
        <v>0</v>
      </c>
      <c r="SDW23" s="24">
        <v>0</v>
      </c>
      <c r="SDX23" s="24">
        <v>0</v>
      </c>
      <c r="SDY23" s="24">
        <v>0</v>
      </c>
      <c r="SDZ23" s="24">
        <v>0</v>
      </c>
      <c r="SEA23" s="24">
        <v>0</v>
      </c>
      <c r="SEB23" s="24">
        <v>0</v>
      </c>
      <c r="SEC23" s="24">
        <v>0</v>
      </c>
      <c r="SED23" s="24">
        <v>0</v>
      </c>
      <c r="SEE23" s="24">
        <v>0</v>
      </c>
      <c r="SEF23" s="24">
        <v>0</v>
      </c>
      <c r="SEG23" s="24">
        <v>0</v>
      </c>
      <c r="SEH23" s="24">
        <v>0</v>
      </c>
      <c r="SEI23" s="24">
        <v>0</v>
      </c>
      <c r="SEJ23" s="24">
        <v>0</v>
      </c>
      <c r="SEK23" s="24">
        <v>0</v>
      </c>
      <c r="SEL23" s="24">
        <v>0</v>
      </c>
      <c r="SEM23" s="24">
        <v>0</v>
      </c>
      <c r="SEN23" s="24">
        <v>0</v>
      </c>
      <c r="SEO23" s="24">
        <v>0</v>
      </c>
      <c r="SEP23" s="24">
        <v>0</v>
      </c>
      <c r="SEQ23" s="24">
        <v>0</v>
      </c>
      <c r="SER23" s="24">
        <v>0</v>
      </c>
      <c r="SES23" s="24">
        <v>0</v>
      </c>
      <c r="SET23" s="24">
        <v>0</v>
      </c>
      <c r="SEU23" s="24">
        <v>0</v>
      </c>
      <c r="SEV23" s="24">
        <v>0</v>
      </c>
      <c r="SEW23" s="24">
        <v>0</v>
      </c>
      <c r="SEX23" s="24">
        <v>0</v>
      </c>
      <c r="SEY23" s="24">
        <v>0</v>
      </c>
      <c r="SEZ23" s="24">
        <v>0</v>
      </c>
      <c r="SFA23" s="24">
        <v>0</v>
      </c>
      <c r="SFB23" s="24">
        <v>0</v>
      </c>
      <c r="SFC23" s="24">
        <v>0</v>
      </c>
      <c r="SFD23" s="24">
        <v>0</v>
      </c>
      <c r="SFE23" s="24">
        <v>0</v>
      </c>
      <c r="SFF23" s="24">
        <v>0</v>
      </c>
      <c r="SFG23" s="24">
        <v>0</v>
      </c>
      <c r="SFH23" s="24">
        <v>0</v>
      </c>
      <c r="SFI23" s="24">
        <v>0</v>
      </c>
      <c r="SFJ23" s="24">
        <v>0</v>
      </c>
      <c r="SFK23" s="24">
        <v>0</v>
      </c>
      <c r="SFL23" s="24">
        <v>0</v>
      </c>
      <c r="SFM23" s="24">
        <v>0</v>
      </c>
      <c r="SFN23" s="24">
        <v>0</v>
      </c>
      <c r="SFO23" s="24">
        <v>0</v>
      </c>
      <c r="SFP23" s="24">
        <v>0</v>
      </c>
      <c r="SFQ23" s="24">
        <v>0</v>
      </c>
      <c r="SFR23" s="24">
        <v>0</v>
      </c>
      <c r="SFS23" s="24">
        <v>0</v>
      </c>
      <c r="SFT23" s="24">
        <v>0</v>
      </c>
      <c r="SFU23" s="24">
        <v>0</v>
      </c>
      <c r="SFV23" s="24">
        <v>0</v>
      </c>
      <c r="SFW23" s="24">
        <v>0</v>
      </c>
      <c r="SFX23" s="24">
        <v>0</v>
      </c>
      <c r="SFY23" s="24">
        <v>0</v>
      </c>
      <c r="SFZ23" s="24">
        <v>0</v>
      </c>
      <c r="SGA23" s="24">
        <v>0</v>
      </c>
      <c r="SGB23" s="24">
        <v>0</v>
      </c>
      <c r="SGC23" s="24">
        <v>0</v>
      </c>
      <c r="SGD23" s="24">
        <v>0</v>
      </c>
      <c r="SGE23" s="24">
        <v>0</v>
      </c>
      <c r="SGF23" s="24">
        <v>0</v>
      </c>
      <c r="SGG23" s="24">
        <v>0</v>
      </c>
      <c r="SGH23" s="24">
        <v>0</v>
      </c>
      <c r="SGI23" s="24">
        <v>0</v>
      </c>
      <c r="SGJ23" s="24">
        <v>0</v>
      </c>
      <c r="SGK23" s="24">
        <v>0</v>
      </c>
      <c r="SGL23" s="24">
        <v>0</v>
      </c>
      <c r="SGM23" s="24">
        <v>0</v>
      </c>
      <c r="SGN23" s="24">
        <v>0</v>
      </c>
      <c r="SGO23" s="24">
        <v>0</v>
      </c>
      <c r="SGP23" s="24">
        <v>0</v>
      </c>
      <c r="SGQ23" s="24">
        <v>0</v>
      </c>
      <c r="SGR23" s="24">
        <v>0</v>
      </c>
      <c r="SGS23" s="24">
        <v>0</v>
      </c>
      <c r="SGT23" s="24">
        <v>0</v>
      </c>
      <c r="SGU23" s="24">
        <v>0</v>
      </c>
      <c r="SGV23" s="24">
        <v>0</v>
      </c>
      <c r="SGW23" s="24">
        <v>0</v>
      </c>
      <c r="SGX23" s="24">
        <v>0</v>
      </c>
      <c r="SGY23" s="24">
        <v>0</v>
      </c>
      <c r="SGZ23" s="24">
        <v>0</v>
      </c>
      <c r="SHA23" s="24">
        <v>0</v>
      </c>
      <c r="SHB23" s="24">
        <v>0</v>
      </c>
      <c r="SHC23" s="24">
        <v>0</v>
      </c>
      <c r="SHD23" s="24">
        <v>0</v>
      </c>
      <c r="SHE23" s="24">
        <v>0</v>
      </c>
      <c r="SHF23" s="24">
        <v>0</v>
      </c>
      <c r="SHG23" s="24">
        <v>0</v>
      </c>
      <c r="SHH23" s="24">
        <v>0</v>
      </c>
      <c r="SHI23" s="24">
        <v>0</v>
      </c>
      <c r="SHJ23" s="24">
        <v>0</v>
      </c>
      <c r="SHK23" s="24">
        <v>0</v>
      </c>
      <c r="SHL23" s="24">
        <v>0</v>
      </c>
      <c r="SHM23" s="24">
        <v>0</v>
      </c>
      <c r="SHN23" s="24">
        <v>0</v>
      </c>
      <c r="SHO23" s="24">
        <v>0</v>
      </c>
      <c r="SHP23" s="24">
        <v>0</v>
      </c>
      <c r="SHQ23" s="24">
        <v>0</v>
      </c>
      <c r="SHR23" s="24">
        <v>0</v>
      </c>
      <c r="SHS23" s="24">
        <v>0</v>
      </c>
      <c r="SHT23" s="24">
        <v>0</v>
      </c>
      <c r="SHU23" s="24">
        <v>0</v>
      </c>
      <c r="SHV23" s="24">
        <v>0</v>
      </c>
      <c r="SHW23" s="24">
        <v>0</v>
      </c>
      <c r="SHX23" s="24">
        <v>0</v>
      </c>
      <c r="SHY23" s="24">
        <v>0</v>
      </c>
      <c r="SHZ23" s="24">
        <v>0</v>
      </c>
      <c r="SIA23" s="24">
        <v>0</v>
      </c>
      <c r="SIB23" s="24">
        <v>0</v>
      </c>
      <c r="SIC23" s="24">
        <v>0</v>
      </c>
      <c r="SID23" s="24">
        <v>0</v>
      </c>
      <c r="SIE23" s="24">
        <v>0</v>
      </c>
      <c r="SIF23" s="24">
        <v>0</v>
      </c>
      <c r="SIG23" s="24">
        <v>0</v>
      </c>
      <c r="SIH23" s="24">
        <v>0</v>
      </c>
      <c r="SII23" s="24">
        <v>0</v>
      </c>
      <c r="SIJ23" s="24">
        <v>0</v>
      </c>
      <c r="SIK23" s="24">
        <v>0</v>
      </c>
      <c r="SIL23" s="24">
        <v>0</v>
      </c>
      <c r="SIM23" s="24">
        <v>0</v>
      </c>
      <c r="SIN23" s="24">
        <v>0</v>
      </c>
      <c r="SIO23" s="24">
        <v>0</v>
      </c>
      <c r="SIP23" s="24">
        <v>0</v>
      </c>
      <c r="SIQ23" s="24">
        <v>0</v>
      </c>
      <c r="SIR23" s="24">
        <v>0</v>
      </c>
      <c r="SIS23" s="24">
        <v>0</v>
      </c>
      <c r="SIT23" s="24">
        <v>0</v>
      </c>
      <c r="SIU23" s="24">
        <v>0</v>
      </c>
      <c r="SIV23" s="24">
        <v>0</v>
      </c>
      <c r="SIW23" s="24">
        <v>0</v>
      </c>
      <c r="SIX23" s="24">
        <v>0</v>
      </c>
      <c r="SIY23" s="24">
        <v>0</v>
      </c>
      <c r="SIZ23" s="24">
        <v>0</v>
      </c>
      <c r="SJA23" s="24">
        <v>0</v>
      </c>
      <c r="SJB23" s="24">
        <v>0</v>
      </c>
      <c r="SJC23" s="24">
        <v>0</v>
      </c>
      <c r="SJD23" s="24">
        <v>0</v>
      </c>
      <c r="SJE23" s="24">
        <v>0</v>
      </c>
      <c r="SJF23" s="24">
        <v>0</v>
      </c>
      <c r="SJG23" s="24">
        <v>0</v>
      </c>
      <c r="SJH23" s="24">
        <v>0</v>
      </c>
      <c r="SJI23" s="24">
        <v>0</v>
      </c>
      <c r="SJJ23" s="24">
        <v>0</v>
      </c>
      <c r="SJK23" s="24">
        <v>0</v>
      </c>
      <c r="SJL23" s="24">
        <v>0</v>
      </c>
      <c r="SJM23" s="24">
        <v>0</v>
      </c>
      <c r="SJN23" s="24">
        <v>0</v>
      </c>
      <c r="SJO23" s="24">
        <v>0</v>
      </c>
      <c r="SJP23" s="24">
        <v>0</v>
      </c>
      <c r="SJQ23" s="24">
        <v>0</v>
      </c>
      <c r="SJR23" s="24">
        <v>0</v>
      </c>
      <c r="SJS23" s="24">
        <v>0</v>
      </c>
      <c r="SJT23" s="24">
        <v>0</v>
      </c>
      <c r="SJU23" s="24">
        <v>0</v>
      </c>
      <c r="SJV23" s="24">
        <v>0</v>
      </c>
      <c r="SJW23" s="24">
        <v>0</v>
      </c>
      <c r="SJX23" s="24">
        <v>0</v>
      </c>
      <c r="SJY23" s="24">
        <v>0</v>
      </c>
      <c r="SJZ23" s="24">
        <v>0</v>
      </c>
      <c r="SKA23" s="24">
        <v>0</v>
      </c>
      <c r="SKB23" s="24">
        <v>0</v>
      </c>
      <c r="SKC23" s="24">
        <v>0</v>
      </c>
      <c r="SKD23" s="24">
        <v>0</v>
      </c>
      <c r="SKE23" s="24">
        <v>0</v>
      </c>
      <c r="SKF23" s="24">
        <v>0</v>
      </c>
      <c r="SKG23" s="24">
        <v>0</v>
      </c>
      <c r="SKH23" s="24">
        <v>0</v>
      </c>
      <c r="SKI23" s="24">
        <v>0</v>
      </c>
      <c r="SKJ23" s="24">
        <v>0</v>
      </c>
      <c r="SKK23" s="24">
        <v>0</v>
      </c>
      <c r="SKL23" s="24">
        <v>0</v>
      </c>
      <c r="SKM23" s="24">
        <v>0</v>
      </c>
      <c r="SKN23" s="24">
        <v>0</v>
      </c>
      <c r="SKO23" s="24">
        <v>0</v>
      </c>
      <c r="SKP23" s="24">
        <v>0</v>
      </c>
      <c r="SKQ23" s="24">
        <v>0</v>
      </c>
      <c r="SKR23" s="24">
        <v>0</v>
      </c>
      <c r="SKS23" s="24">
        <v>0</v>
      </c>
      <c r="SKT23" s="24">
        <v>0</v>
      </c>
      <c r="SKU23" s="24">
        <v>0</v>
      </c>
      <c r="SKV23" s="24">
        <v>0</v>
      </c>
      <c r="SKW23" s="24">
        <v>0</v>
      </c>
      <c r="SKX23" s="24">
        <v>0</v>
      </c>
      <c r="SKY23" s="24">
        <v>0</v>
      </c>
      <c r="SKZ23" s="24">
        <v>0</v>
      </c>
      <c r="SLA23" s="24">
        <v>0</v>
      </c>
      <c r="SLB23" s="24">
        <v>0</v>
      </c>
      <c r="SLC23" s="24">
        <v>0</v>
      </c>
      <c r="SLD23" s="24">
        <v>0</v>
      </c>
      <c r="SLE23" s="24">
        <v>0</v>
      </c>
      <c r="SLF23" s="24">
        <v>0</v>
      </c>
      <c r="SLG23" s="24">
        <v>0</v>
      </c>
      <c r="SLH23" s="24">
        <v>0</v>
      </c>
      <c r="SLI23" s="24">
        <v>0</v>
      </c>
      <c r="SLJ23" s="24">
        <v>0</v>
      </c>
      <c r="SLK23" s="24">
        <v>0</v>
      </c>
      <c r="SLL23" s="24">
        <v>0</v>
      </c>
      <c r="SLM23" s="24">
        <v>0</v>
      </c>
      <c r="SLN23" s="24">
        <v>0</v>
      </c>
      <c r="SLO23" s="24">
        <v>0</v>
      </c>
      <c r="SLP23" s="24">
        <v>0</v>
      </c>
      <c r="SLQ23" s="24">
        <v>0</v>
      </c>
      <c r="SLR23" s="24">
        <v>0</v>
      </c>
      <c r="SLS23" s="24">
        <v>0</v>
      </c>
      <c r="SLT23" s="24">
        <v>0</v>
      </c>
      <c r="SLU23" s="24">
        <v>0</v>
      </c>
      <c r="SLV23" s="24">
        <v>0</v>
      </c>
      <c r="SLW23" s="24">
        <v>0</v>
      </c>
      <c r="SLX23" s="24">
        <v>0</v>
      </c>
      <c r="SLY23" s="24">
        <v>0</v>
      </c>
      <c r="SLZ23" s="24">
        <v>0</v>
      </c>
      <c r="SMA23" s="24">
        <v>0</v>
      </c>
      <c r="SMB23" s="24">
        <v>0</v>
      </c>
      <c r="SMC23" s="24">
        <v>0</v>
      </c>
      <c r="SMD23" s="24">
        <v>0</v>
      </c>
      <c r="SME23" s="24">
        <v>0</v>
      </c>
      <c r="SMF23" s="24">
        <v>0</v>
      </c>
      <c r="SMG23" s="24">
        <v>0</v>
      </c>
      <c r="SMH23" s="24">
        <v>0</v>
      </c>
      <c r="SMI23" s="24">
        <v>0</v>
      </c>
      <c r="SMJ23" s="24">
        <v>0</v>
      </c>
      <c r="SMK23" s="24">
        <v>0</v>
      </c>
      <c r="SML23" s="24">
        <v>0</v>
      </c>
      <c r="SMM23" s="24">
        <v>0</v>
      </c>
      <c r="SMN23" s="24">
        <v>0</v>
      </c>
      <c r="SMO23" s="24">
        <v>0</v>
      </c>
      <c r="SMP23" s="24">
        <v>0</v>
      </c>
      <c r="SMQ23" s="24">
        <v>0</v>
      </c>
      <c r="SMR23" s="24">
        <v>0</v>
      </c>
      <c r="SMS23" s="24">
        <v>0</v>
      </c>
      <c r="SMT23" s="24">
        <v>0</v>
      </c>
      <c r="SMU23" s="24">
        <v>0</v>
      </c>
      <c r="SMV23" s="24">
        <v>0</v>
      </c>
      <c r="SMW23" s="24">
        <v>0</v>
      </c>
      <c r="SMX23" s="24">
        <v>0</v>
      </c>
      <c r="SMY23" s="24">
        <v>0</v>
      </c>
      <c r="SMZ23" s="24">
        <v>0</v>
      </c>
      <c r="SNA23" s="24">
        <v>0</v>
      </c>
      <c r="SNB23" s="24">
        <v>0</v>
      </c>
      <c r="SNC23" s="24">
        <v>0</v>
      </c>
      <c r="SND23" s="24">
        <v>0</v>
      </c>
      <c r="SNE23" s="24">
        <v>0</v>
      </c>
      <c r="SNF23" s="24">
        <v>0</v>
      </c>
      <c r="SNG23" s="24">
        <v>0</v>
      </c>
      <c r="SNH23" s="24">
        <v>0</v>
      </c>
      <c r="SNI23" s="24">
        <v>0</v>
      </c>
      <c r="SNJ23" s="24">
        <v>0</v>
      </c>
      <c r="SNK23" s="24">
        <v>0</v>
      </c>
      <c r="SNL23" s="24">
        <v>0</v>
      </c>
      <c r="SNM23" s="24">
        <v>0</v>
      </c>
      <c r="SNN23" s="24">
        <v>0</v>
      </c>
      <c r="SNO23" s="24">
        <v>0</v>
      </c>
      <c r="SNP23" s="24">
        <v>0</v>
      </c>
      <c r="SNQ23" s="24">
        <v>0</v>
      </c>
      <c r="SNR23" s="24">
        <v>0</v>
      </c>
      <c r="SNS23" s="24">
        <v>0</v>
      </c>
      <c r="SNT23" s="24">
        <v>0</v>
      </c>
      <c r="SNU23" s="24">
        <v>0</v>
      </c>
      <c r="SNV23" s="24">
        <v>0</v>
      </c>
      <c r="SNW23" s="24">
        <v>0</v>
      </c>
      <c r="SNX23" s="24">
        <v>0</v>
      </c>
      <c r="SNY23" s="24">
        <v>0</v>
      </c>
      <c r="SNZ23" s="24">
        <v>0</v>
      </c>
      <c r="SOA23" s="24">
        <v>0</v>
      </c>
      <c r="SOB23" s="24">
        <v>0</v>
      </c>
      <c r="SOC23" s="24">
        <v>0</v>
      </c>
      <c r="SOD23" s="24">
        <v>0</v>
      </c>
      <c r="SOE23" s="24">
        <v>0</v>
      </c>
      <c r="SOF23" s="24">
        <v>0</v>
      </c>
      <c r="SOG23" s="24">
        <v>0</v>
      </c>
      <c r="SOH23" s="24">
        <v>0</v>
      </c>
      <c r="SOI23" s="24">
        <v>0</v>
      </c>
      <c r="SOJ23" s="24">
        <v>0</v>
      </c>
      <c r="SOK23" s="24">
        <v>0</v>
      </c>
      <c r="SOL23" s="24">
        <v>0</v>
      </c>
      <c r="SOM23" s="24">
        <v>0</v>
      </c>
      <c r="SON23" s="24">
        <v>0</v>
      </c>
      <c r="SOO23" s="24">
        <v>0</v>
      </c>
      <c r="SOP23" s="24">
        <v>0</v>
      </c>
      <c r="SOQ23" s="24">
        <v>0</v>
      </c>
      <c r="SOR23" s="24">
        <v>0</v>
      </c>
      <c r="SOS23" s="24">
        <v>0</v>
      </c>
      <c r="SOT23" s="24">
        <v>0</v>
      </c>
      <c r="SOU23" s="24">
        <v>0</v>
      </c>
      <c r="SOV23" s="24">
        <v>0</v>
      </c>
      <c r="SOW23" s="24">
        <v>0</v>
      </c>
      <c r="SOX23" s="24">
        <v>0</v>
      </c>
      <c r="SOY23" s="24">
        <v>0</v>
      </c>
      <c r="SOZ23" s="24">
        <v>0</v>
      </c>
      <c r="SPA23" s="24">
        <v>0</v>
      </c>
      <c r="SPB23" s="24">
        <v>0</v>
      </c>
      <c r="SPC23" s="24">
        <v>0</v>
      </c>
      <c r="SPD23" s="24">
        <v>0</v>
      </c>
      <c r="SPE23" s="24">
        <v>0</v>
      </c>
      <c r="SPF23" s="24">
        <v>0</v>
      </c>
      <c r="SPG23" s="24">
        <v>0</v>
      </c>
      <c r="SPH23" s="24">
        <v>0</v>
      </c>
      <c r="SPI23" s="24">
        <v>0</v>
      </c>
      <c r="SPJ23" s="24">
        <v>0</v>
      </c>
      <c r="SPK23" s="24">
        <v>0</v>
      </c>
      <c r="SPL23" s="24">
        <v>0</v>
      </c>
      <c r="SPM23" s="24">
        <v>0</v>
      </c>
      <c r="SPN23" s="24">
        <v>0</v>
      </c>
      <c r="SPO23" s="24">
        <v>0</v>
      </c>
      <c r="SPP23" s="24">
        <v>0</v>
      </c>
      <c r="SPQ23" s="24">
        <v>0</v>
      </c>
      <c r="SPR23" s="24">
        <v>0</v>
      </c>
      <c r="SPS23" s="24">
        <v>0</v>
      </c>
      <c r="SPT23" s="24">
        <v>0</v>
      </c>
      <c r="SPU23" s="24">
        <v>0</v>
      </c>
      <c r="SPV23" s="24">
        <v>0</v>
      </c>
      <c r="SPW23" s="24">
        <v>0</v>
      </c>
      <c r="SPX23" s="24">
        <v>0</v>
      </c>
      <c r="SPY23" s="24">
        <v>0</v>
      </c>
      <c r="SPZ23" s="24">
        <v>0</v>
      </c>
      <c r="SQA23" s="24">
        <v>0</v>
      </c>
      <c r="SQB23" s="24">
        <v>0</v>
      </c>
      <c r="SQC23" s="24">
        <v>0</v>
      </c>
      <c r="SQD23" s="24">
        <v>0</v>
      </c>
      <c r="SQE23" s="24">
        <v>0</v>
      </c>
      <c r="SQF23" s="24">
        <v>0</v>
      </c>
      <c r="SQG23" s="24">
        <v>0</v>
      </c>
      <c r="SQH23" s="24">
        <v>0</v>
      </c>
      <c r="SQI23" s="24">
        <v>0</v>
      </c>
      <c r="SQJ23" s="24">
        <v>0</v>
      </c>
      <c r="SQK23" s="24">
        <v>0</v>
      </c>
      <c r="SQL23" s="24">
        <v>0</v>
      </c>
      <c r="SQM23" s="24">
        <v>0</v>
      </c>
      <c r="SQN23" s="24">
        <v>0</v>
      </c>
      <c r="SQO23" s="24">
        <v>0</v>
      </c>
      <c r="SQP23" s="24">
        <v>0</v>
      </c>
      <c r="SQQ23" s="24">
        <v>0</v>
      </c>
      <c r="SQR23" s="24">
        <v>0</v>
      </c>
      <c r="SQS23" s="24">
        <v>0</v>
      </c>
      <c r="SQT23" s="24">
        <v>0</v>
      </c>
      <c r="SQU23" s="24">
        <v>0</v>
      </c>
      <c r="SQV23" s="24">
        <v>0</v>
      </c>
      <c r="SQW23" s="24">
        <v>0</v>
      </c>
      <c r="SQX23" s="24">
        <v>0</v>
      </c>
      <c r="SQY23" s="24">
        <v>0</v>
      </c>
      <c r="SQZ23" s="24">
        <v>0</v>
      </c>
      <c r="SRA23" s="24">
        <v>0</v>
      </c>
      <c r="SRB23" s="24">
        <v>0</v>
      </c>
      <c r="SRC23" s="24">
        <v>0</v>
      </c>
      <c r="SRD23" s="24">
        <v>0</v>
      </c>
      <c r="SRE23" s="24">
        <v>0</v>
      </c>
      <c r="SRF23" s="24">
        <v>0</v>
      </c>
      <c r="SRG23" s="24">
        <v>0</v>
      </c>
      <c r="SRH23" s="24">
        <v>0</v>
      </c>
      <c r="SRI23" s="24">
        <v>0</v>
      </c>
      <c r="SRJ23" s="24">
        <v>0</v>
      </c>
      <c r="SRK23" s="24">
        <v>0</v>
      </c>
      <c r="SRL23" s="24">
        <v>0</v>
      </c>
      <c r="SRM23" s="24">
        <v>0</v>
      </c>
      <c r="SRN23" s="24">
        <v>0</v>
      </c>
      <c r="SRO23" s="24">
        <v>0</v>
      </c>
      <c r="SRP23" s="24">
        <v>0</v>
      </c>
      <c r="SRQ23" s="24">
        <v>0</v>
      </c>
      <c r="SRR23" s="24">
        <v>0</v>
      </c>
      <c r="SRS23" s="24">
        <v>0</v>
      </c>
      <c r="SRT23" s="24">
        <v>0</v>
      </c>
      <c r="SRU23" s="24">
        <v>0</v>
      </c>
      <c r="SRV23" s="24">
        <v>0</v>
      </c>
      <c r="SRW23" s="24">
        <v>0</v>
      </c>
      <c r="SRX23" s="24">
        <v>0</v>
      </c>
      <c r="SRY23" s="24">
        <v>0</v>
      </c>
      <c r="SRZ23" s="24">
        <v>0</v>
      </c>
      <c r="SSA23" s="24">
        <v>0</v>
      </c>
      <c r="SSB23" s="24">
        <v>0</v>
      </c>
      <c r="SSC23" s="24">
        <v>0</v>
      </c>
      <c r="SSD23" s="24">
        <v>0</v>
      </c>
      <c r="SSE23" s="24">
        <v>0</v>
      </c>
      <c r="SSF23" s="24">
        <v>0</v>
      </c>
      <c r="SSG23" s="24">
        <v>0</v>
      </c>
      <c r="SSH23" s="24">
        <v>0</v>
      </c>
      <c r="SSI23" s="24">
        <v>0</v>
      </c>
      <c r="SSJ23" s="24">
        <v>0</v>
      </c>
      <c r="SSK23" s="24">
        <v>0</v>
      </c>
      <c r="SSL23" s="24">
        <v>0</v>
      </c>
      <c r="SSM23" s="24">
        <v>0</v>
      </c>
      <c r="SSN23" s="24">
        <v>0</v>
      </c>
      <c r="SSO23" s="24">
        <v>0</v>
      </c>
      <c r="SSP23" s="24">
        <v>0</v>
      </c>
      <c r="SSQ23" s="24">
        <v>0</v>
      </c>
      <c r="SSR23" s="24">
        <v>0</v>
      </c>
      <c r="SSS23" s="24">
        <v>0</v>
      </c>
      <c r="SST23" s="24">
        <v>0</v>
      </c>
      <c r="SSU23" s="24">
        <v>0</v>
      </c>
      <c r="SSV23" s="24">
        <v>0</v>
      </c>
      <c r="SSW23" s="24">
        <v>0</v>
      </c>
      <c r="SSX23" s="24">
        <v>0</v>
      </c>
      <c r="SSY23" s="24">
        <v>0</v>
      </c>
      <c r="SSZ23" s="24">
        <v>0</v>
      </c>
      <c r="STA23" s="24">
        <v>0</v>
      </c>
      <c r="STB23" s="24">
        <v>0</v>
      </c>
      <c r="STC23" s="24">
        <v>0</v>
      </c>
      <c r="STD23" s="24">
        <v>0</v>
      </c>
      <c r="STE23" s="24">
        <v>0</v>
      </c>
      <c r="STF23" s="24">
        <v>0</v>
      </c>
      <c r="STG23" s="24">
        <v>0</v>
      </c>
      <c r="STH23" s="24">
        <v>0</v>
      </c>
      <c r="STI23" s="24">
        <v>0</v>
      </c>
      <c r="STJ23" s="24">
        <v>0</v>
      </c>
      <c r="STK23" s="24">
        <v>0</v>
      </c>
      <c r="STL23" s="24">
        <v>0</v>
      </c>
      <c r="STM23" s="24">
        <v>0</v>
      </c>
      <c r="STN23" s="24">
        <v>0</v>
      </c>
      <c r="STO23" s="24">
        <v>0</v>
      </c>
      <c r="STP23" s="24">
        <v>0</v>
      </c>
      <c r="STQ23" s="24">
        <v>0</v>
      </c>
      <c r="STR23" s="24">
        <v>0</v>
      </c>
      <c r="STS23" s="24">
        <v>0</v>
      </c>
      <c r="STT23" s="24">
        <v>0</v>
      </c>
      <c r="STU23" s="24">
        <v>0</v>
      </c>
      <c r="STV23" s="24">
        <v>0</v>
      </c>
      <c r="STW23" s="24">
        <v>0</v>
      </c>
      <c r="STX23" s="24">
        <v>0</v>
      </c>
      <c r="STY23" s="24">
        <v>0</v>
      </c>
      <c r="STZ23" s="24">
        <v>0</v>
      </c>
      <c r="SUA23" s="24">
        <v>0</v>
      </c>
      <c r="SUB23" s="24">
        <v>0</v>
      </c>
      <c r="SUC23" s="24">
        <v>0</v>
      </c>
      <c r="SUD23" s="24">
        <v>0</v>
      </c>
      <c r="SUE23" s="24">
        <v>0</v>
      </c>
      <c r="SUF23" s="24">
        <v>0</v>
      </c>
      <c r="SUG23" s="24">
        <v>0</v>
      </c>
      <c r="SUH23" s="24">
        <v>0</v>
      </c>
      <c r="SUI23" s="24">
        <v>0</v>
      </c>
      <c r="SUJ23" s="24">
        <v>0</v>
      </c>
      <c r="SUK23" s="24">
        <v>0</v>
      </c>
      <c r="SUL23" s="24">
        <v>0</v>
      </c>
      <c r="SUM23" s="24">
        <v>0</v>
      </c>
      <c r="SUN23" s="24">
        <v>0</v>
      </c>
      <c r="SUO23" s="24">
        <v>0</v>
      </c>
      <c r="SUP23" s="24">
        <v>0</v>
      </c>
      <c r="SUQ23" s="24">
        <v>0</v>
      </c>
      <c r="SUR23" s="24">
        <v>0</v>
      </c>
      <c r="SUS23" s="24">
        <v>0</v>
      </c>
      <c r="SUT23" s="24">
        <v>0</v>
      </c>
      <c r="SUU23" s="24">
        <v>0</v>
      </c>
      <c r="SUV23" s="24">
        <v>0</v>
      </c>
      <c r="SUW23" s="24">
        <v>0</v>
      </c>
      <c r="SUX23" s="24">
        <v>0</v>
      </c>
      <c r="SUY23" s="24">
        <v>0</v>
      </c>
      <c r="SUZ23" s="24">
        <v>0</v>
      </c>
      <c r="SVA23" s="24">
        <v>0</v>
      </c>
      <c r="SVB23" s="24">
        <v>0</v>
      </c>
      <c r="SVC23" s="24">
        <v>0</v>
      </c>
      <c r="SVD23" s="24">
        <v>0</v>
      </c>
      <c r="SVE23" s="24">
        <v>0</v>
      </c>
      <c r="SVF23" s="24">
        <v>0</v>
      </c>
      <c r="SVG23" s="24">
        <v>0</v>
      </c>
      <c r="SVH23" s="24">
        <v>0</v>
      </c>
      <c r="SVI23" s="24">
        <v>0</v>
      </c>
      <c r="SVJ23" s="24">
        <v>0</v>
      </c>
      <c r="SVK23" s="24">
        <v>0</v>
      </c>
      <c r="SVL23" s="24">
        <v>0</v>
      </c>
      <c r="SVM23" s="24">
        <v>0</v>
      </c>
      <c r="SVN23" s="24">
        <v>0</v>
      </c>
      <c r="SVO23" s="24">
        <v>0</v>
      </c>
      <c r="SVP23" s="24">
        <v>0</v>
      </c>
      <c r="SVQ23" s="24">
        <v>0</v>
      </c>
      <c r="SVR23" s="24">
        <v>0</v>
      </c>
      <c r="SVS23" s="24">
        <v>0</v>
      </c>
      <c r="SVT23" s="24">
        <v>0</v>
      </c>
      <c r="SVU23" s="24">
        <v>0</v>
      </c>
      <c r="SVV23" s="24">
        <v>0</v>
      </c>
      <c r="SVW23" s="24">
        <v>0</v>
      </c>
      <c r="SVX23" s="24">
        <v>0</v>
      </c>
      <c r="SVY23" s="24">
        <v>0</v>
      </c>
      <c r="SVZ23" s="24">
        <v>0</v>
      </c>
      <c r="SWA23" s="24">
        <v>0</v>
      </c>
      <c r="SWB23" s="24">
        <v>0</v>
      </c>
      <c r="SWC23" s="24">
        <v>0</v>
      </c>
      <c r="SWD23" s="24">
        <v>0</v>
      </c>
      <c r="SWE23" s="24">
        <v>0</v>
      </c>
      <c r="SWF23" s="24">
        <v>0</v>
      </c>
      <c r="SWG23" s="24">
        <v>0</v>
      </c>
      <c r="SWH23" s="24">
        <v>0</v>
      </c>
      <c r="SWI23" s="24">
        <v>0</v>
      </c>
      <c r="SWJ23" s="24">
        <v>0</v>
      </c>
      <c r="SWK23" s="24">
        <v>0</v>
      </c>
      <c r="SWL23" s="24">
        <v>0</v>
      </c>
      <c r="SWM23" s="24">
        <v>0</v>
      </c>
      <c r="SWN23" s="24">
        <v>0</v>
      </c>
      <c r="SWO23" s="24">
        <v>0</v>
      </c>
      <c r="SWP23" s="24">
        <v>0</v>
      </c>
      <c r="SWQ23" s="24">
        <v>0</v>
      </c>
      <c r="SWR23" s="24">
        <v>0</v>
      </c>
      <c r="SWS23" s="24">
        <v>0</v>
      </c>
      <c r="SWT23" s="24">
        <v>0</v>
      </c>
      <c r="SWU23" s="24">
        <v>0</v>
      </c>
      <c r="SWV23" s="24">
        <v>0</v>
      </c>
      <c r="SWW23" s="24">
        <v>0</v>
      </c>
      <c r="SWX23" s="24">
        <v>0</v>
      </c>
      <c r="SWY23" s="24">
        <v>0</v>
      </c>
      <c r="SWZ23" s="24">
        <v>0</v>
      </c>
      <c r="SXA23" s="24">
        <v>0</v>
      </c>
      <c r="SXB23" s="24">
        <v>0</v>
      </c>
      <c r="SXC23" s="24">
        <v>0</v>
      </c>
      <c r="SXD23" s="24">
        <v>0</v>
      </c>
      <c r="SXE23" s="24">
        <v>0</v>
      </c>
      <c r="SXF23" s="24">
        <v>0</v>
      </c>
      <c r="SXG23" s="24">
        <v>0</v>
      </c>
      <c r="SXH23" s="24">
        <v>0</v>
      </c>
      <c r="SXI23" s="24">
        <v>0</v>
      </c>
      <c r="SXJ23" s="24">
        <v>0</v>
      </c>
      <c r="SXK23" s="24">
        <v>0</v>
      </c>
      <c r="SXL23" s="24">
        <v>0</v>
      </c>
      <c r="SXM23" s="24">
        <v>0</v>
      </c>
      <c r="SXN23" s="24">
        <v>0</v>
      </c>
      <c r="SXO23" s="24">
        <v>0</v>
      </c>
      <c r="SXP23" s="24">
        <v>0</v>
      </c>
      <c r="SXQ23" s="24">
        <v>0</v>
      </c>
      <c r="SXR23" s="24">
        <v>0</v>
      </c>
      <c r="SXS23" s="24">
        <v>0</v>
      </c>
      <c r="SXT23" s="24">
        <v>0</v>
      </c>
      <c r="SXU23" s="24">
        <v>0</v>
      </c>
      <c r="SXV23" s="24">
        <v>0</v>
      </c>
      <c r="SXW23" s="24">
        <v>0</v>
      </c>
      <c r="SXX23" s="24">
        <v>0</v>
      </c>
      <c r="SXY23" s="24">
        <v>0</v>
      </c>
      <c r="SXZ23" s="24">
        <v>0</v>
      </c>
      <c r="SYA23" s="24">
        <v>0</v>
      </c>
      <c r="SYB23" s="24">
        <v>0</v>
      </c>
      <c r="SYC23" s="24">
        <v>0</v>
      </c>
      <c r="SYD23" s="24">
        <v>0</v>
      </c>
      <c r="SYE23" s="24">
        <v>0</v>
      </c>
      <c r="SYF23" s="24">
        <v>0</v>
      </c>
      <c r="SYG23" s="24">
        <v>0</v>
      </c>
      <c r="SYH23" s="24">
        <v>0</v>
      </c>
      <c r="SYI23" s="24">
        <v>0</v>
      </c>
      <c r="SYJ23" s="24">
        <v>0</v>
      </c>
      <c r="SYK23" s="24">
        <v>0</v>
      </c>
      <c r="SYL23" s="24">
        <v>0</v>
      </c>
      <c r="SYM23" s="24">
        <v>0</v>
      </c>
      <c r="SYN23" s="24">
        <v>0</v>
      </c>
      <c r="SYO23" s="24">
        <v>0</v>
      </c>
      <c r="SYP23" s="24">
        <v>0</v>
      </c>
      <c r="SYQ23" s="24">
        <v>0</v>
      </c>
      <c r="SYR23" s="24">
        <v>0</v>
      </c>
      <c r="SYS23" s="24">
        <v>0</v>
      </c>
      <c r="SYT23" s="24">
        <v>0</v>
      </c>
      <c r="SYU23" s="24">
        <v>0</v>
      </c>
      <c r="SYV23" s="24">
        <v>0</v>
      </c>
      <c r="SYW23" s="24">
        <v>0</v>
      </c>
      <c r="SYX23" s="24">
        <v>0</v>
      </c>
      <c r="SYY23" s="24">
        <v>0</v>
      </c>
      <c r="SYZ23" s="24">
        <v>0</v>
      </c>
      <c r="SZA23" s="24">
        <v>0</v>
      </c>
      <c r="SZB23" s="24">
        <v>0</v>
      </c>
      <c r="SZC23" s="24">
        <v>0</v>
      </c>
      <c r="SZD23" s="24">
        <v>0</v>
      </c>
      <c r="SZE23" s="24">
        <v>0</v>
      </c>
      <c r="SZF23" s="24">
        <v>0</v>
      </c>
      <c r="SZG23" s="24">
        <v>0</v>
      </c>
      <c r="SZH23" s="24">
        <v>0</v>
      </c>
      <c r="SZI23" s="24">
        <v>0</v>
      </c>
      <c r="SZJ23" s="24">
        <v>0</v>
      </c>
      <c r="SZK23" s="24">
        <v>0</v>
      </c>
      <c r="SZL23" s="24">
        <v>0</v>
      </c>
      <c r="SZM23" s="24">
        <v>0</v>
      </c>
      <c r="SZN23" s="24">
        <v>0</v>
      </c>
      <c r="SZO23" s="24">
        <v>0</v>
      </c>
      <c r="SZP23" s="24">
        <v>0</v>
      </c>
      <c r="SZQ23" s="24">
        <v>0</v>
      </c>
      <c r="SZR23" s="24">
        <v>0</v>
      </c>
      <c r="SZS23" s="24">
        <v>0</v>
      </c>
      <c r="SZT23" s="24">
        <v>0</v>
      </c>
      <c r="SZU23" s="24">
        <v>0</v>
      </c>
      <c r="SZV23" s="24">
        <v>0</v>
      </c>
      <c r="SZW23" s="24">
        <v>0</v>
      </c>
      <c r="SZX23" s="24">
        <v>0</v>
      </c>
      <c r="SZY23" s="24">
        <v>0</v>
      </c>
      <c r="SZZ23" s="24">
        <v>0</v>
      </c>
      <c r="TAA23" s="24">
        <v>0</v>
      </c>
      <c r="TAB23" s="24">
        <v>0</v>
      </c>
      <c r="TAC23" s="24">
        <v>0</v>
      </c>
      <c r="TAD23" s="24">
        <v>0</v>
      </c>
      <c r="TAE23" s="24">
        <v>0</v>
      </c>
      <c r="TAF23" s="24">
        <v>0</v>
      </c>
      <c r="TAG23" s="24">
        <v>0</v>
      </c>
      <c r="TAH23" s="24">
        <v>0</v>
      </c>
      <c r="TAI23" s="24">
        <v>0</v>
      </c>
      <c r="TAJ23" s="24">
        <v>0</v>
      </c>
      <c r="TAK23" s="24">
        <v>0</v>
      </c>
      <c r="TAL23" s="24">
        <v>0</v>
      </c>
      <c r="TAM23" s="24">
        <v>0</v>
      </c>
      <c r="TAN23" s="24">
        <v>0</v>
      </c>
      <c r="TAO23" s="24">
        <v>0</v>
      </c>
      <c r="TAP23" s="24">
        <v>0</v>
      </c>
      <c r="TAQ23" s="24">
        <v>0</v>
      </c>
      <c r="TAR23" s="24">
        <v>0</v>
      </c>
      <c r="TAS23" s="24">
        <v>0</v>
      </c>
      <c r="TAT23" s="24">
        <v>0</v>
      </c>
      <c r="TAU23" s="24">
        <v>0</v>
      </c>
      <c r="TAV23" s="24">
        <v>0</v>
      </c>
      <c r="TAW23" s="24">
        <v>0</v>
      </c>
      <c r="TAX23" s="24">
        <v>0</v>
      </c>
      <c r="TAY23" s="24">
        <v>0</v>
      </c>
      <c r="TAZ23" s="24">
        <v>0</v>
      </c>
      <c r="TBA23" s="24">
        <v>0</v>
      </c>
      <c r="TBB23" s="24">
        <v>0</v>
      </c>
      <c r="TBC23" s="24">
        <v>0</v>
      </c>
      <c r="TBD23" s="24">
        <v>0</v>
      </c>
      <c r="TBE23" s="24">
        <v>0</v>
      </c>
      <c r="TBF23" s="24">
        <v>0</v>
      </c>
      <c r="TBG23" s="24">
        <v>0</v>
      </c>
      <c r="TBH23" s="24">
        <v>0</v>
      </c>
      <c r="TBI23" s="24">
        <v>0</v>
      </c>
      <c r="TBJ23" s="24">
        <v>0</v>
      </c>
      <c r="TBK23" s="24">
        <v>0</v>
      </c>
      <c r="TBL23" s="24">
        <v>0</v>
      </c>
      <c r="TBM23" s="24">
        <v>0</v>
      </c>
      <c r="TBN23" s="24">
        <v>0</v>
      </c>
      <c r="TBO23" s="24">
        <v>0</v>
      </c>
      <c r="TBP23" s="24">
        <v>0</v>
      </c>
      <c r="TBQ23" s="24">
        <v>0</v>
      </c>
      <c r="TBR23" s="24">
        <v>0</v>
      </c>
      <c r="TBS23" s="24">
        <v>0</v>
      </c>
      <c r="TBT23" s="24">
        <v>0</v>
      </c>
      <c r="TBU23" s="24">
        <v>0</v>
      </c>
      <c r="TBV23" s="24">
        <v>0</v>
      </c>
      <c r="TBW23" s="24">
        <v>0</v>
      </c>
      <c r="TBX23" s="24">
        <v>0</v>
      </c>
      <c r="TBY23" s="24">
        <v>0</v>
      </c>
      <c r="TBZ23" s="24">
        <v>0</v>
      </c>
      <c r="TCA23" s="24">
        <v>0</v>
      </c>
      <c r="TCB23" s="24">
        <v>0</v>
      </c>
      <c r="TCC23" s="24">
        <v>0</v>
      </c>
      <c r="TCD23" s="24">
        <v>0</v>
      </c>
      <c r="TCE23" s="24">
        <v>0</v>
      </c>
      <c r="TCF23" s="24">
        <v>0</v>
      </c>
      <c r="TCG23" s="24">
        <v>0</v>
      </c>
      <c r="TCH23" s="24">
        <v>0</v>
      </c>
      <c r="TCI23" s="24">
        <v>0</v>
      </c>
      <c r="TCJ23" s="24">
        <v>0</v>
      </c>
      <c r="TCK23" s="24">
        <v>0</v>
      </c>
      <c r="TCL23" s="24">
        <v>0</v>
      </c>
      <c r="TCM23" s="24">
        <v>0</v>
      </c>
      <c r="TCN23" s="24">
        <v>0</v>
      </c>
      <c r="TCO23" s="24">
        <v>0</v>
      </c>
      <c r="TCP23" s="24">
        <v>0</v>
      </c>
      <c r="TCQ23" s="24">
        <v>0</v>
      </c>
      <c r="TCR23" s="24">
        <v>0</v>
      </c>
      <c r="TCS23" s="24">
        <v>0</v>
      </c>
      <c r="TCT23" s="24">
        <v>0</v>
      </c>
      <c r="TCU23" s="24">
        <v>0</v>
      </c>
      <c r="TCV23" s="24">
        <v>0</v>
      </c>
      <c r="TCW23" s="24">
        <v>0</v>
      </c>
      <c r="TCX23" s="24">
        <v>0</v>
      </c>
      <c r="TCY23" s="24">
        <v>0</v>
      </c>
      <c r="TCZ23" s="24">
        <v>0</v>
      </c>
      <c r="TDA23" s="24">
        <v>0</v>
      </c>
      <c r="TDB23" s="24">
        <v>0</v>
      </c>
      <c r="TDC23" s="24">
        <v>0</v>
      </c>
      <c r="TDD23" s="24">
        <v>0</v>
      </c>
      <c r="TDE23" s="24">
        <v>0</v>
      </c>
      <c r="TDF23" s="24">
        <v>0</v>
      </c>
      <c r="TDG23" s="24">
        <v>0</v>
      </c>
      <c r="TDH23" s="24">
        <v>0</v>
      </c>
      <c r="TDI23" s="24">
        <v>0</v>
      </c>
      <c r="TDJ23" s="24">
        <v>0</v>
      </c>
      <c r="TDK23" s="24">
        <v>0</v>
      </c>
      <c r="TDL23" s="24">
        <v>0</v>
      </c>
      <c r="TDM23" s="24">
        <v>0</v>
      </c>
      <c r="TDN23" s="24">
        <v>0</v>
      </c>
      <c r="TDO23" s="24">
        <v>0</v>
      </c>
      <c r="TDP23" s="24">
        <v>0</v>
      </c>
      <c r="TDQ23" s="24">
        <v>0</v>
      </c>
      <c r="TDR23" s="24">
        <v>0</v>
      </c>
      <c r="TDS23" s="24">
        <v>0</v>
      </c>
      <c r="TDT23" s="24">
        <v>0</v>
      </c>
      <c r="TDU23" s="24">
        <v>0</v>
      </c>
      <c r="TDV23" s="24">
        <v>0</v>
      </c>
      <c r="TDW23" s="24">
        <v>0</v>
      </c>
      <c r="TDX23" s="24">
        <v>0</v>
      </c>
      <c r="TDY23" s="24">
        <v>0</v>
      </c>
      <c r="TDZ23" s="24">
        <v>0</v>
      </c>
      <c r="TEA23" s="24">
        <v>0</v>
      </c>
      <c r="TEB23" s="24">
        <v>0</v>
      </c>
      <c r="TEC23" s="24">
        <v>0</v>
      </c>
      <c r="TED23" s="24">
        <v>0</v>
      </c>
      <c r="TEE23" s="24">
        <v>0</v>
      </c>
      <c r="TEF23" s="24">
        <v>0</v>
      </c>
      <c r="TEG23" s="24">
        <v>0</v>
      </c>
      <c r="TEH23" s="24">
        <v>0</v>
      </c>
      <c r="TEI23" s="24">
        <v>0</v>
      </c>
      <c r="TEJ23" s="24">
        <v>0</v>
      </c>
      <c r="TEK23" s="24">
        <v>0</v>
      </c>
      <c r="TEL23" s="24">
        <v>0</v>
      </c>
      <c r="TEM23" s="24">
        <v>0</v>
      </c>
      <c r="TEN23" s="24">
        <v>0</v>
      </c>
      <c r="TEO23" s="24">
        <v>0</v>
      </c>
      <c r="TEP23" s="24">
        <v>0</v>
      </c>
      <c r="TEQ23" s="24">
        <v>0</v>
      </c>
      <c r="TER23" s="24">
        <v>0</v>
      </c>
      <c r="TES23" s="24">
        <v>0</v>
      </c>
      <c r="TET23" s="24">
        <v>0</v>
      </c>
      <c r="TEU23" s="24">
        <v>0</v>
      </c>
      <c r="TEV23" s="24">
        <v>0</v>
      </c>
      <c r="TEW23" s="24">
        <v>0</v>
      </c>
      <c r="TEX23" s="24">
        <v>0</v>
      </c>
      <c r="TEY23" s="24">
        <v>0</v>
      </c>
      <c r="TEZ23" s="24">
        <v>0</v>
      </c>
      <c r="TFA23" s="24">
        <v>0</v>
      </c>
      <c r="TFB23" s="24">
        <v>0</v>
      </c>
      <c r="TFC23" s="24">
        <v>0</v>
      </c>
      <c r="TFD23" s="24">
        <v>0</v>
      </c>
      <c r="TFE23" s="24">
        <v>0</v>
      </c>
      <c r="TFF23" s="24">
        <v>0</v>
      </c>
      <c r="TFG23" s="24">
        <v>0</v>
      </c>
      <c r="TFH23" s="24">
        <v>0</v>
      </c>
      <c r="TFI23" s="24">
        <v>0</v>
      </c>
      <c r="TFJ23" s="24">
        <v>0</v>
      </c>
      <c r="TFK23" s="24">
        <v>0</v>
      </c>
      <c r="TFL23" s="24">
        <v>0</v>
      </c>
      <c r="TFM23" s="24">
        <v>0</v>
      </c>
      <c r="TFN23" s="24">
        <v>0</v>
      </c>
      <c r="TFO23" s="24">
        <v>0</v>
      </c>
      <c r="TFP23" s="24">
        <v>0</v>
      </c>
      <c r="TFQ23" s="24">
        <v>0</v>
      </c>
      <c r="TFR23" s="24">
        <v>0</v>
      </c>
      <c r="TFS23" s="24">
        <v>0</v>
      </c>
      <c r="TFT23" s="24">
        <v>0</v>
      </c>
      <c r="TFU23" s="24">
        <v>0</v>
      </c>
      <c r="TFV23" s="24">
        <v>0</v>
      </c>
      <c r="TFW23" s="24">
        <v>0</v>
      </c>
      <c r="TFX23" s="24">
        <v>0</v>
      </c>
      <c r="TFY23" s="24">
        <v>0</v>
      </c>
      <c r="TFZ23" s="24">
        <v>0</v>
      </c>
      <c r="TGA23" s="24">
        <v>0</v>
      </c>
      <c r="TGB23" s="24">
        <v>0</v>
      </c>
      <c r="TGC23" s="24">
        <v>0</v>
      </c>
      <c r="TGD23" s="24">
        <v>0</v>
      </c>
      <c r="TGE23" s="24">
        <v>0</v>
      </c>
      <c r="TGF23" s="24">
        <v>0</v>
      </c>
      <c r="TGG23" s="24">
        <v>0</v>
      </c>
      <c r="TGH23" s="24">
        <v>0</v>
      </c>
      <c r="TGI23" s="24">
        <v>0</v>
      </c>
      <c r="TGJ23" s="24">
        <v>0</v>
      </c>
      <c r="TGK23" s="24">
        <v>0</v>
      </c>
      <c r="TGL23" s="24">
        <v>0</v>
      </c>
      <c r="TGM23" s="24">
        <v>0</v>
      </c>
      <c r="TGN23" s="24">
        <v>0</v>
      </c>
      <c r="TGO23" s="24">
        <v>0</v>
      </c>
      <c r="TGP23" s="24">
        <v>0</v>
      </c>
      <c r="TGQ23" s="24">
        <v>0</v>
      </c>
      <c r="TGR23" s="24">
        <v>0</v>
      </c>
      <c r="TGS23" s="24">
        <v>0</v>
      </c>
      <c r="TGT23" s="24">
        <v>0</v>
      </c>
      <c r="TGU23" s="24">
        <v>0</v>
      </c>
      <c r="TGV23" s="24">
        <v>0</v>
      </c>
      <c r="TGW23" s="24">
        <v>0</v>
      </c>
      <c r="TGX23" s="24">
        <v>0</v>
      </c>
      <c r="TGY23" s="24">
        <v>0</v>
      </c>
      <c r="TGZ23" s="24">
        <v>0</v>
      </c>
      <c r="THA23" s="24">
        <v>0</v>
      </c>
      <c r="THB23" s="24">
        <v>0</v>
      </c>
      <c r="THC23" s="24">
        <v>0</v>
      </c>
      <c r="THD23" s="24">
        <v>0</v>
      </c>
      <c r="THE23" s="24">
        <v>0</v>
      </c>
      <c r="THF23" s="24">
        <v>0</v>
      </c>
      <c r="THG23" s="24">
        <v>0</v>
      </c>
      <c r="THH23" s="24">
        <v>0</v>
      </c>
      <c r="THI23" s="24">
        <v>0</v>
      </c>
      <c r="THJ23" s="24">
        <v>0</v>
      </c>
      <c r="THK23" s="24">
        <v>0</v>
      </c>
      <c r="THL23" s="24">
        <v>0</v>
      </c>
      <c r="THM23" s="24">
        <v>0</v>
      </c>
      <c r="THN23" s="24">
        <v>0</v>
      </c>
      <c r="THO23" s="24">
        <v>0</v>
      </c>
      <c r="THP23" s="24">
        <v>0</v>
      </c>
      <c r="THQ23" s="24">
        <v>0</v>
      </c>
      <c r="THR23" s="24">
        <v>0</v>
      </c>
      <c r="THS23" s="24">
        <v>0</v>
      </c>
      <c r="THT23" s="24">
        <v>0</v>
      </c>
      <c r="THU23" s="24">
        <v>0</v>
      </c>
      <c r="THV23" s="24">
        <v>0</v>
      </c>
      <c r="THW23" s="24">
        <v>0</v>
      </c>
      <c r="THX23" s="24">
        <v>0</v>
      </c>
      <c r="THY23" s="24">
        <v>0</v>
      </c>
      <c r="THZ23" s="24">
        <v>0</v>
      </c>
      <c r="TIA23" s="24">
        <v>0</v>
      </c>
      <c r="TIB23" s="24">
        <v>0</v>
      </c>
      <c r="TIC23" s="24">
        <v>0</v>
      </c>
      <c r="TID23" s="24">
        <v>0</v>
      </c>
      <c r="TIE23" s="24">
        <v>0</v>
      </c>
      <c r="TIF23" s="24">
        <v>0</v>
      </c>
      <c r="TIG23" s="24">
        <v>0</v>
      </c>
      <c r="TIH23" s="24">
        <v>0</v>
      </c>
      <c r="TII23" s="24">
        <v>0</v>
      </c>
      <c r="TIJ23" s="24">
        <v>0</v>
      </c>
      <c r="TIK23" s="24">
        <v>0</v>
      </c>
      <c r="TIL23" s="24">
        <v>0</v>
      </c>
      <c r="TIM23" s="24">
        <v>0</v>
      </c>
      <c r="TIN23" s="24">
        <v>0</v>
      </c>
      <c r="TIO23" s="24">
        <v>0</v>
      </c>
      <c r="TIP23" s="24">
        <v>0</v>
      </c>
      <c r="TIQ23" s="24">
        <v>0</v>
      </c>
      <c r="TIR23" s="24">
        <v>0</v>
      </c>
      <c r="TIS23" s="24">
        <v>0</v>
      </c>
      <c r="TIT23" s="24">
        <v>0</v>
      </c>
      <c r="TIU23" s="24">
        <v>0</v>
      </c>
      <c r="TIV23" s="24">
        <v>0</v>
      </c>
      <c r="TIW23" s="24">
        <v>0</v>
      </c>
      <c r="TIX23" s="24">
        <v>0</v>
      </c>
      <c r="TIY23" s="24">
        <v>0</v>
      </c>
      <c r="TIZ23" s="24">
        <v>0</v>
      </c>
      <c r="TJA23" s="24">
        <v>0</v>
      </c>
      <c r="TJB23" s="24">
        <v>0</v>
      </c>
      <c r="TJC23" s="24">
        <v>0</v>
      </c>
      <c r="TJD23" s="24">
        <v>0</v>
      </c>
      <c r="TJE23" s="24">
        <v>0</v>
      </c>
      <c r="TJF23" s="24">
        <v>0</v>
      </c>
      <c r="TJG23" s="24">
        <v>0</v>
      </c>
      <c r="TJH23" s="24">
        <v>0</v>
      </c>
      <c r="TJI23" s="24">
        <v>0</v>
      </c>
      <c r="TJJ23" s="24">
        <v>0</v>
      </c>
      <c r="TJK23" s="24">
        <v>0</v>
      </c>
      <c r="TJL23" s="24">
        <v>0</v>
      </c>
      <c r="TJM23" s="24">
        <v>0</v>
      </c>
      <c r="TJN23" s="24">
        <v>0</v>
      </c>
      <c r="TJO23" s="24">
        <v>0</v>
      </c>
      <c r="TJP23" s="24">
        <v>0</v>
      </c>
      <c r="TJQ23" s="24">
        <v>0</v>
      </c>
      <c r="TJR23" s="24">
        <v>0</v>
      </c>
      <c r="TJS23" s="24">
        <v>0</v>
      </c>
      <c r="TJT23" s="24">
        <v>0</v>
      </c>
      <c r="TJU23" s="24">
        <v>0</v>
      </c>
      <c r="TJV23" s="24">
        <v>0</v>
      </c>
      <c r="TJW23" s="24">
        <v>0</v>
      </c>
      <c r="TJX23" s="24">
        <v>0</v>
      </c>
      <c r="TJY23" s="24">
        <v>0</v>
      </c>
      <c r="TJZ23" s="24">
        <v>0</v>
      </c>
      <c r="TKA23" s="24">
        <v>0</v>
      </c>
      <c r="TKB23" s="24">
        <v>0</v>
      </c>
      <c r="TKC23" s="24">
        <v>0</v>
      </c>
      <c r="TKD23" s="24">
        <v>0</v>
      </c>
      <c r="TKE23" s="24">
        <v>0</v>
      </c>
      <c r="TKF23" s="24">
        <v>0</v>
      </c>
      <c r="TKG23" s="24">
        <v>0</v>
      </c>
      <c r="TKH23" s="24">
        <v>0</v>
      </c>
      <c r="TKI23" s="24">
        <v>0</v>
      </c>
      <c r="TKJ23" s="24">
        <v>0</v>
      </c>
      <c r="TKK23" s="24">
        <v>0</v>
      </c>
      <c r="TKL23" s="24">
        <v>0</v>
      </c>
      <c r="TKM23" s="24">
        <v>0</v>
      </c>
      <c r="TKN23" s="24">
        <v>0</v>
      </c>
      <c r="TKO23" s="24">
        <v>0</v>
      </c>
      <c r="TKP23" s="24">
        <v>0</v>
      </c>
      <c r="TKQ23" s="24">
        <v>0</v>
      </c>
      <c r="TKR23" s="24">
        <v>0</v>
      </c>
      <c r="TKS23" s="24">
        <v>0</v>
      </c>
      <c r="TKT23" s="24">
        <v>0</v>
      </c>
      <c r="TKU23" s="24">
        <v>0</v>
      </c>
      <c r="TKV23" s="24">
        <v>0</v>
      </c>
      <c r="TKW23" s="24">
        <v>0</v>
      </c>
      <c r="TKX23" s="24">
        <v>0</v>
      </c>
      <c r="TKY23" s="24">
        <v>0</v>
      </c>
      <c r="TKZ23" s="24">
        <v>0</v>
      </c>
      <c r="TLA23" s="24">
        <v>0</v>
      </c>
      <c r="TLB23" s="24">
        <v>0</v>
      </c>
      <c r="TLC23" s="24">
        <v>0</v>
      </c>
      <c r="TLD23" s="24">
        <v>0</v>
      </c>
      <c r="TLE23" s="24">
        <v>0</v>
      </c>
      <c r="TLF23" s="24">
        <v>0</v>
      </c>
      <c r="TLG23" s="24">
        <v>0</v>
      </c>
      <c r="TLH23" s="24">
        <v>0</v>
      </c>
      <c r="TLI23" s="24">
        <v>0</v>
      </c>
      <c r="TLJ23" s="24">
        <v>0</v>
      </c>
      <c r="TLK23" s="24">
        <v>0</v>
      </c>
      <c r="TLL23" s="24">
        <v>0</v>
      </c>
      <c r="TLM23" s="24">
        <v>0</v>
      </c>
      <c r="TLN23" s="24">
        <v>0</v>
      </c>
      <c r="TLO23" s="24">
        <v>0</v>
      </c>
      <c r="TLP23" s="24">
        <v>0</v>
      </c>
      <c r="TLQ23" s="24">
        <v>0</v>
      </c>
      <c r="TLR23" s="24">
        <v>0</v>
      </c>
      <c r="TLS23" s="24">
        <v>0</v>
      </c>
      <c r="TLT23" s="24">
        <v>0</v>
      </c>
      <c r="TLU23" s="24">
        <v>0</v>
      </c>
      <c r="TLV23" s="24">
        <v>0</v>
      </c>
      <c r="TLW23" s="24">
        <v>0</v>
      </c>
      <c r="TLX23" s="24">
        <v>0</v>
      </c>
      <c r="TLY23" s="24">
        <v>0</v>
      </c>
      <c r="TLZ23" s="24">
        <v>0</v>
      </c>
      <c r="TMA23" s="24">
        <v>0</v>
      </c>
      <c r="TMB23" s="24">
        <v>0</v>
      </c>
      <c r="TMC23" s="24">
        <v>0</v>
      </c>
      <c r="TMD23" s="24">
        <v>0</v>
      </c>
      <c r="TME23" s="24">
        <v>0</v>
      </c>
      <c r="TMF23" s="24">
        <v>0</v>
      </c>
      <c r="TMG23" s="24">
        <v>0</v>
      </c>
      <c r="TMH23" s="24">
        <v>0</v>
      </c>
      <c r="TMI23" s="24">
        <v>0</v>
      </c>
      <c r="TMJ23" s="24">
        <v>0</v>
      </c>
      <c r="TMK23" s="24">
        <v>0</v>
      </c>
      <c r="TML23" s="24">
        <v>0</v>
      </c>
      <c r="TMM23" s="24">
        <v>0</v>
      </c>
      <c r="TMN23" s="24">
        <v>0</v>
      </c>
      <c r="TMO23" s="24">
        <v>0</v>
      </c>
      <c r="TMP23" s="24">
        <v>0</v>
      </c>
      <c r="TMQ23" s="24">
        <v>0</v>
      </c>
      <c r="TMR23" s="24">
        <v>0</v>
      </c>
      <c r="TMS23" s="24">
        <v>0</v>
      </c>
      <c r="TMT23" s="24">
        <v>0</v>
      </c>
      <c r="TMU23" s="24">
        <v>0</v>
      </c>
      <c r="TMV23" s="24">
        <v>0</v>
      </c>
      <c r="TMW23" s="24">
        <v>0</v>
      </c>
      <c r="TMX23" s="24">
        <v>0</v>
      </c>
      <c r="TMY23" s="24">
        <v>0</v>
      </c>
      <c r="TMZ23" s="24">
        <v>0</v>
      </c>
      <c r="TNA23" s="24">
        <v>0</v>
      </c>
      <c r="TNB23" s="24">
        <v>0</v>
      </c>
      <c r="TNC23" s="24">
        <v>0</v>
      </c>
      <c r="TND23" s="24">
        <v>0</v>
      </c>
      <c r="TNE23" s="24">
        <v>0</v>
      </c>
      <c r="TNF23" s="24">
        <v>0</v>
      </c>
      <c r="TNG23" s="24">
        <v>0</v>
      </c>
      <c r="TNH23" s="24">
        <v>0</v>
      </c>
      <c r="TNI23" s="24">
        <v>0</v>
      </c>
      <c r="TNJ23" s="24">
        <v>0</v>
      </c>
      <c r="TNK23" s="24">
        <v>0</v>
      </c>
      <c r="TNL23" s="24">
        <v>0</v>
      </c>
      <c r="TNM23" s="24">
        <v>0</v>
      </c>
      <c r="TNN23" s="24">
        <v>0</v>
      </c>
      <c r="TNO23" s="24">
        <v>0</v>
      </c>
      <c r="TNP23" s="24">
        <v>0</v>
      </c>
      <c r="TNQ23" s="24">
        <v>0</v>
      </c>
      <c r="TNR23" s="24">
        <v>0</v>
      </c>
      <c r="TNS23" s="24">
        <v>0</v>
      </c>
      <c r="TNT23" s="24">
        <v>0</v>
      </c>
      <c r="TNU23" s="24">
        <v>0</v>
      </c>
      <c r="TNV23" s="24">
        <v>0</v>
      </c>
      <c r="TNW23" s="24">
        <v>0</v>
      </c>
      <c r="TNX23" s="24">
        <v>0</v>
      </c>
      <c r="TNY23" s="24">
        <v>0</v>
      </c>
      <c r="TNZ23" s="24">
        <v>0</v>
      </c>
      <c r="TOA23" s="24">
        <v>0</v>
      </c>
      <c r="TOB23" s="24">
        <v>0</v>
      </c>
      <c r="TOC23" s="24">
        <v>0</v>
      </c>
      <c r="TOD23" s="24">
        <v>0</v>
      </c>
      <c r="TOE23" s="24">
        <v>0</v>
      </c>
      <c r="TOF23" s="24">
        <v>0</v>
      </c>
      <c r="TOG23" s="24">
        <v>0</v>
      </c>
      <c r="TOH23" s="24">
        <v>0</v>
      </c>
      <c r="TOI23" s="24">
        <v>0</v>
      </c>
      <c r="TOJ23" s="24">
        <v>0</v>
      </c>
      <c r="TOK23" s="24">
        <v>0</v>
      </c>
      <c r="TOL23" s="24">
        <v>0</v>
      </c>
      <c r="TOM23" s="24">
        <v>0</v>
      </c>
      <c r="TON23" s="24">
        <v>0</v>
      </c>
      <c r="TOO23" s="24">
        <v>0</v>
      </c>
      <c r="TOP23" s="24">
        <v>0</v>
      </c>
      <c r="TOQ23" s="24">
        <v>0</v>
      </c>
      <c r="TOR23" s="24">
        <v>0</v>
      </c>
      <c r="TOS23" s="24">
        <v>0</v>
      </c>
      <c r="TOT23" s="24">
        <v>0</v>
      </c>
      <c r="TOU23" s="24">
        <v>0</v>
      </c>
      <c r="TOV23" s="24">
        <v>0</v>
      </c>
      <c r="TOW23" s="24">
        <v>0</v>
      </c>
      <c r="TOX23" s="24">
        <v>0</v>
      </c>
      <c r="TOY23" s="24">
        <v>0</v>
      </c>
      <c r="TOZ23" s="24">
        <v>0</v>
      </c>
      <c r="TPA23" s="24">
        <v>0</v>
      </c>
      <c r="TPB23" s="24">
        <v>0</v>
      </c>
      <c r="TPC23" s="24">
        <v>0</v>
      </c>
      <c r="TPD23" s="24">
        <v>0</v>
      </c>
      <c r="TPE23" s="24">
        <v>0</v>
      </c>
      <c r="TPF23" s="24">
        <v>0</v>
      </c>
      <c r="TPG23" s="24">
        <v>0</v>
      </c>
      <c r="TPH23" s="24">
        <v>0</v>
      </c>
      <c r="TPI23" s="24">
        <v>0</v>
      </c>
      <c r="TPJ23" s="24">
        <v>0</v>
      </c>
      <c r="TPK23" s="24">
        <v>0</v>
      </c>
      <c r="TPL23" s="24">
        <v>0</v>
      </c>
      <c r="TPM23" s="24">
        <v>0</v>
      </c>
      <c r="TPN23" s="24">
        <v>0</v>
      </c>
      <c r="TPO23" s="24">
        <v>0</v>
      </c>
      <c r="TPP23" s="24">
        <v>0</v>
      </c>
      <c r="TPQ23" s="24">
        <v>0</v>
      </c>
      <c r="TPR23" s="24">
        <v>0</v>
      </c>
      <c r="TPS23" s="24">
        <v>0</v>
      </c>
      <c r="TPT23" s="24">
        <v>0</v>
      </c>
      <c r="TPU23" s="24">
        <v>0</v>
      </c>
      <c r="TPV23" s="24">
        <v>0</v>
      </c>
      <c r="TPW23" s="24">
        <v>0</v>
      </c>
      <c r="TPX23" s="24">
        <v>0</v>
      </c>
      <c r="TPY23" s="24">
        <v>0</v>
      </c>
      <c r="TPZ23" s="24">
        <v>0</v>
      </c>
      <c r="TQA23" s="24">
        <v>0</v>
      </c>
      <c r="TQB23" s="24">
        <v>0</v>
      </c>
      <c r="TQC23" s="24">
        <v>0</v>
      </c>
      <c r="TQD23" s="24">
        <v>0</v>
      </c>
      <c r="TQE23" s="24">
        <v>0</v>
      </c>
      <c r="TQF23" s="24">
        <v>0</v>
      </c>
      <c r="TQG23" s="24">
        <v>0</v>
      </c>
      <c r="TQH23" s="24">
        <v>0</v>
      </c>
      <c r="TQI23" s="24">
        <v>0</v>
      </c>
      <c r="TQJ23" s="24">
        <v>0</v>
      </c>
      <c r="TQK23" s="24">
        <v>0</v>
      </c>
      <c r="TQL23" s="24">
        <v>0</v>
      </c>
      <c r="TQM23" s="24">
        <v>0</v>
      </c>
      <c r="TQN23" s="24">
        <v>0</v>
      </c>
      <c r="TQO23" s="24">
        <v>0</v>
      </c>
      <c r="TQP23" s="24">
        <v>0</v>
      </c>
      <c r="TQQ23" s="24">
        <v>0</v>
      </c>
      <c r="TQR23" s="24">
        <v>0</v>
      </c>
      <c r="TQS23" s="24">
        <v>0</v>
      </c>
      <c r="TQT23" s="24">
        <v>0</v>
      </c>
      <c r="TQU23" s="24">
        <v>0</v>
      </c>
      <c r="TQV23" s="24">
        <v>0</v>
      </c>
      <c r="TQW23" s="24">
        <v>0</v>
      </c>
      <c r="TQX23" s="24">
        <v>0</v>
      </c>
      <c r="TQY23" s="24">
        <v>0</v>
      </c>
      <c r="TQZ23" s="24">
        <v>0</v>
      </c>
      <c r="TRA23" s="24">
        <v>0</v>
      </c>
      <c r="TRB23" s="24">
        <v>0</v>
      </c>
      <c r="TRC23" s="24">
        <v>0</v>
      </c>
      <c r="TRD23" s="24">
        <v>0</v>
      </c>
      <c r="TRE23" s="24">
        <v>0</v>
      </c>
      <c r="TRF23" s="24">
        <v>0</v>
      </c>
      <c r="TRG23" s="24">
        <v>0</v>
      </c>
      <c r="TRH23" s="24">
        <v>0</v>
      </c>
      <c r="TRI23" s="24">
        <v>0</v>
      </c>
      <c r="TRJ23" s="24">
        <v>0</v>
      </c>
      <c r="TRK23" s="24">
        <v>0</v>
      </c>
      <c r="TRL23" s="24">
        <v>0</v>
      </c>
      <c r="TRM23" s="24">
        <v>0</v>
      </c>
      <c r="TRN23" s="24">
        <v>0</v>
      </c>
      <c r="TRO23" s="24">
        <v>0</v>
      </c>
      <c r="TRP23" s="24">
        <v>0</v>
      </c>
      <c r="TRQ23" s="24">
        <v>0</v>
      </c>
      <c r="TRR23" s="24">
        <v>0</v>
      </c>
      <c r="TRS23" s="24">
        <v>0</v>
      </c>
      <c r="TRT23" s="24">
        <v>0</v>
      </c>
      <c r="TRU23" s="24">
        <v>0</v>
      </c>
      <c r="TRV23" s="24">
        <v>0</v>
      </c>
      <c r="TRW23" s="24">
        <v>0</v>
      </c>
      <c r="TRX23" s="24">
        <v>0</v>
      </c>
      <c r="TRY23" s="24">
        <v>0</v>
      </c>
      <c r="TRZ23" s="24">
        <v>0</v>
      </c>
      <c r="TSA23" s="24">
        <v>0</v>
      </c>
      <c r="TSB23" s="24">
        <v>0</v>
      </c>
      <c r="TSC23" s="24">
        <v>0</v>
      </c>
      <c r="TSD23" s="24">
        <v>0</v>
      </c>
      <c r="TSE23" s="24">
        <v>0</v>
      </c>
      <c r="TSF23" s="24">
        <v>0</v>
      </c>
      <c r="TSG23" s="24">
        <v>0</v>
      </c>
      <c r="TSH23" s="24">
        <v>0</v>
      </c>
      <c r="TSI23" s="24">
        <v>0</v>
      </c>
      <c r="TSJ23" s="24">
        <v>0</v>
      </c>
      <c r="TSK23" s="24">
        <v>0</v>
      </c>
      <c r="TSL23" s="24">
        <v>0</v>
      </c>
      <c r="TSM23" s="24">
        <v>0</v>
      </c>
      <c r="TSN23" s="24">
        <v>0</v>
      </c>
      <c r="TSO23" s="24">
        <v>0</v>
      </c>
      <c r="TSP23" s="24">
        <v>0</v>
      </c>
      <c r="TSQ23" s="24">
        <v>0</v>
      </c>
      <c r="TSR23" s="24">
        <v>0</v>
      </c>
      <c r="TSS23" s="24">
        <v>0</v>
      </c>
      <c r="TST23" s="24">
        <v>0</v>
      </c>
      <c r="TSU23" s="24">
        <v>0</v>
      </c>
      <c r="TSV23" s="24">
        <v>0</v>
      </c>
      <c r="TSW23" s="24">
        <v>0</v>
      </c>
      <c r="TSX23" s="24">
        <v>0</v>
      </c>
      <c r="TSY23" s="24">
        <v>0</v>
      </c>
      <c r="TSZ23" s="24">
        <v>0</v>
      </c>
      <c r="TTA23" s="24">
        <v>0</v>
      </c>
      <c r="TTB23" s="24">
        <v>0</v>
      </c>
      <c r="TTC23" s="24">
        <v>0</v>
      </c>
      <c r="TTD23" s="24">
        <v>0</v>
      </c>
      <c r="TTE23" s="24">
        <v>0</v>
      </c>
      <c r="TTF23" s="24">
        <v>0</v>
      </c>
      <c r="TTG23" s="24">
        <v>0</v>
      </c>
      <c r="TTH23" s="24">
        <v>0</v>
      </c>
      <c r="TTI23" s="24">
        <v>0</v>
      </c>
      <c r="TTJ23" s="24">
        <v>0</v>
      </c>
      <c r="TTK23" s="24">
        <v>0</v>
      </c>
      <c r="TTL23" s="24">
        <v>0</v>
      </c>
      <c r="TTM23" s="24">
        <v>0</v>
      </c>
      <c r="TTN23" s="24">
        <v>0</v>
      </c>
      <c r="TTO23" s="24">
        <v>0</v>
      </c>
      <c r="TTP23" s="24">
        <v>0</v>
      </c>
      <c r="TTQ23" s="24">
        <v>0</v>
      </c>
      <c r="TTR23" s="24">
        <v>0</v>
      </c>
      <c r="TTS23" s="24">
        <v>0</v>
      </c>
      <c r="TTT23" s="24">
        <v>0</v>
      </c>
      <c r="TTU23" s="24">
        <v>0</v>
      </c>
      <c r="TTV23" s="24">
        <v>0</v>
      </c>
      <c r="TTW23" s="24">
        <v>0</v>
      </c>
      <c r="TTX23" s="24">
        <v>0</v>
      </c>
      <c r="TTY23" s="24">
        <v>0</v>
      </c>
      <c r="TTZ23" s="24">
        <v>0</v>
      </c>
      <c r="TUA23" s="24">
        <v>0</v>
      </c>
      <c r="TUB23" s="24">
        <v>0</v>
      </c>
      <c r="TUC23" s="24">
        <v>0</v>
      </c>
      <c r="TUD23" s="24">
        <v>0</v>
      </c>
      <c r="TUE23" s="24">
        <v>0</v>
      </c>
      <c r="TUF23" s="24">
        <v>0</v>
      </c>
      <c r="TUG23" s="24">
        <v>0</v>
      </c>
      <c r="TUH23" s="24">
        <v>0</v>
      </c>
      <c r="TUI23" s="24">
        <v>0</v>
      </c>
      <c r="TUJ23" s="24">
        <v>0</v>
      </c>
      <c r="TUK23" s="24">
        <v>0</v>
      </c>
      <c r="TUL23" s="24">
        <v>0</v>
      </c>
      <c r="TUM23" s="24">
        <v>0</v>
      </c>
      <c r="TUN23" s="24">
        <v>0</v>
      </c>
      <c r="TUO23" s="24">
        <v>0</v>
      </c>
      <c r="TUP23" s="24">
        <v>0</v>
      </c>
      <c r="TUQ23" s="24">
        <v>0</v>
      </c>
      <c r="TUR23" s="24">
        <v>0</v>
      </c>
      <c r="TUS23" s="24">
        <v>0</v>
      </c>
      <c r="TUT23" s="24">
        <v>0</v>
      </c>
      <c r="TUU23" s="24">
        <v>0</v>
      </c>
      <c r="TUV23" s="24">
        <v>0</v>
      </c>
      <c r="TUW23" s="24">
        <v>0</v>
      </c>
      <c r="TUX23" s="24">
        <v>0</v>
      </c>
      <c r="TUY23" s="24">
        <v>0</v>
      </c>
      <c r="TUZ23" s="24">
        <v>0</v>
      </c>
      <c r="TVA23" s="24">
        <v>0</v>
      </c>
      <c r="TVB23" s="24">
        <v>0</v>
      </c>
      <c r="TVC23" s="24">
        <v>0</v>
      </c>
      <c r="TVD23" s="24">
        <v>0</v>
      </c>
      <c r="TVE23" s="24">
        <v>0</v>
      </c>
      <c r="TVF23" s="24">
        <v>0</v>
      </c>
      <c r="TVG23" s="24">
        <v>0</v>
      </c>
      <c r="TVH23" s="24">
        <v>0</v>
      </c>
      <c r="TVI23" s="24">
        <v>0</v>
      </c>
      <c r="TVJ23" s="24">
        <v>0</v>
      </c>
      <c r="TVK23" s="24">
        <v>0</v>
      </c>
      <c r="TVL23" s="24">
        <v>0</v>
      </c>
      <c r="TVM23" s="24">
        <v>0</v>
      </c>
      <c r="TVN23" s="24">
        <v>0</v>
      </c>
      <c r="TVO23" s="24">
        <v>0</v>
      </c>
      <c r="TVP23" s="24">
        <v>0</v>
      </c>
      <c r="TVQ23" s="24">
        <v>0</v>
      </c>
      <c r="TVR23" s="24">
        <v>0</v>
      </c>
      <c r="TVS23" s="24">
        <v>0</v>
      </c>
      <c r="TVT23" s="24">
        <v>0</v>
      </c>
      <c r="TVU23" s="24">
        <v>0</v>
      </c>
      <c r="TVV23" s="24">
        <v>0</v>
      </c>
      <c r="TVW23" s="24">
        <v>0</v>
      </c>
      <c r="TVX23" s="24">
        <v>0</v>
      </c>
      <c r="TVY23" s="24">
        <v>0</v>
      </c>
      <c r="TVZ23" s="24">
        <v>0</v>
      </c>
      <c r="TWA23" s="24">
        <v>0</v>
      </c>
      <c r="TWB23" s="24">
        <v>0</v>
      </c>
      <c r="TWC23" s="24">
        <v>0</v>
      </c>
      <c r="TWD23" s="24">
        <v>0</v>
      </c>
      <c r="TWE23" s="24">
        <v>0</v>
      </c>
      <c r="TWF23" s="24">
        <v>0</v>
      </c>
      <c r="TWG23" s="24">
        <v>0</v>
      </c>
      <c r="TWH23" s="24">
        <v>0</v>
      </c>
      <c r="TWI23" s="24">
        <v>0</v>
      </c>
      <c r="TWJ23" s="24">
        <v>0</v>
      </c>
      <c r="TWK23" s="24">
        <v>0</v>
      </c>
      <c r="TWL23" s="24">
        <v>0</v>
      </c>
      <c r="TWM23" s="24">
        <v>0</v>
      </c>
      <c r="TWN23" s="24">
        <v>0</v>
      </c>
      <c r="TWO23" s="24">
        <v>0</v>
      </c>
      <c r="TWP23" s="24">
        <v>0</v>
      </c>
      <c r="TWQ23" s="24">
        <v>0</v>
      </c>
      <c r="TWR23" s="24">
        <v>0</v>
      </c>
      <c r="TWS23" s="24">
        <v>0</v>
      </c>
      <c r="TWT23" s="24">
        <v>0</v>
      </c>
      <c r="TWU23" s="24">
        <v>0</v>
      </c>
      <c r="TWV23" s="24">
        <v>0</v>
      </c>
      <c r="TWW23" s="24">
        <v>0</v>
      </c>
      <c r="TWX23" s="24">
        <v>0</v>
      </c>
      <c r="TWY23" s="24">
        <v>0</v>
      </c>
      <c r="TWZ23" s="24">
        <v>0</v>
      </c>
      <c r="TXA23" s="24">
        <v>0</v>
      </c>
      <c r="TXB23" s="24">
        <v>0</v>
      </c>
      <c r="TXC23" s="24">
        <v>0</v>
      </c>
      <c r="TXD23" s="24">
        <v>0</v>
      </c>
      <c r="TXE23" s="24">
        <v>0</v>
      </c>
      <c r="TXF23" s="24">
        <v>0</v>
      </c>
      <c r="TXG23" s="24">
        <v>0</v>
      </c>
      <c r="TXH23" s="24">
        <v>0</v>
      </c>
      <c r="TXI23" s="24">
        <v>0</v>
      </c>
      <c r="TXJ23" s="24">
        <v>0</v>
      </c>
      <c r="TXK23" s="24">
        <v>0</v>
      </c>
      <c r="TXL23" s="24">
        <v>0</v>
      </c>
      <c r="TXM23" s="24">
        <v>0</v>
      </c>
      <c r="TXN23" s="24">
        <v>0</v>
      </c>
      <c r="TXO23" s="24">
        <v>0</v>
      </c>
      <c r="TXP23" s="24">
        <v>0</v>
      </c>
      <c r="TXQ23" s="24">
        <v>0</v>
      </c>
      <c r="TXR23" s="24">
        <v>0</v>
      </c>
      <c r="TXS23" s="24">
        <v>0</v>
      </c>
      <c r="TXT23" s="24">
        <v>0</v>
      </c>
      <c r="TXU23" s="24">
        <v>0</v>
      </c>
      <c r="TXV23" s="24">
        <v>0</v>
      </c>
      <c r="TXW23" s="24">
        <v>0</v>
      </c>
      <c r="TXX23" s="24">
        <v>0</v>
      </c>
      <c r="TXY23" s="24">
        <v>0</v>
      </c>
      <c r="TXZ23" s="24">
        <v>0</v>
      </c>
      <c r="TYA23" s="24">
        <v>0</v>
      </c>
      <c r="TYB23" s="24">
        <v>0</v>
      </c>
      <c r="TYC23" s="24">
        <v>0</v>
      </c>
      <c r="TYD23" s="24">
        <v>0</v>
      </c>
      <c r="TYE23" s="24">
        <v>0</v>
      </c>
      <c r="TYF23" s="24">
        <v>0</v>
      </c>
      <c r="TYG23" s="24">
        <v>0</v>
      </c>
      <c r="TYH23" s="24">
        <v>0</v>
      </c>
      <c r="TYI23" s="24">
        <v>0</v>
      </c>
      <c r="TYJ23" s="24">
        <v>0</v>
      </c>
      <c r="TYK23" s="24">
        <v>0</v>
      </c>
      <c r="TYL23" s="24">
        <v>0</v>
      </c>
      <c r="TYM23" s="24">
        <v>0</v>
      </c>
      <c r="TYN23" s="24">
        <v>0</v>
      </c>
      <c r="TYO23" s="24">
        <v>0</v>
      </c>
      <c r="TYP23" s="24">
        <v>0</v>
      </c>
      <c r="TYQ23" s="24">
        <v>0</v>
      </c>
      <c r="TYR23" s="24">
        <v>0</v>
      </c>
      <c r="TYS23" s="24">
        <v>0</v>
      </c>
      <c r="TYT23" s="24">
        <v>0</v>
      </c>
      <c r="TYU23" s="24">
        <v>0</v>
      </c>
      <c r="TYV23" s="24">
        <v>0</v>
      </c>
      <c r="TYW23" s="24">
        <v>0</v>
      </c>
      <c r="TYX23" s="24">
        <v>0</v>
      </c>
      <c r="TYY23" s="24">
        <v>0</v>
      </c>
      <c r="TYZ23" s="24">
        <v>0</v>
      </c>
      <c r="TZA23" s="24">
        <v>0</v>
      </c>
      <c r="TZB23" s="24">
        <v>0</v>
      </c>
      <c r="TZC23" s="24">
        <v>0</v>
      </c>
      <c r="TZD23" s="24">
        <v>0</v>
      </c>
      <c r="TZE23" s="24">
        <v>0</v>
      </c>
      <c r="TZF23" s="24">
        <v>0</v>
      </c>
      <c r="TZG23" s="24">
        <v>0</v>
      </c>
      <c r="TZH23" s="24">
        <v>0</v>
      </c>
      <c r="TZI23" s="24">
        <v>0</v>
      </c>
      <c r="TZJ23" s="24">
        <v>0</v>
      </c>
      <c r="TZK23" s="24">
        <v>0</v>
      </c>
      <c r="TZL23" s="24">
        <v>0</v>
      </c>
      <c r="TZM23" s="24">
        <v>0</v>
      </c>
      <c r="TZN23" s="24">
        <v>0</v>
      </c>
      <c r="TZO23" s="24">
        <v>0</v>
      </c>
      <c r="TZP23" s="24">
        <v>0</v>
      </c>
      <c r="TZQ23" s="24">
        <v>0</v>
      </c>
      <c r="TZR23" s="24">
        <v>0</v>
      </c>
      <c r="TZS23" s="24">
        <v>0</v>
      </c>
      <c r="TZT23" s="24">
        <v>0</v>
      </c>
      <c r="TZU23" s="24">
        <v>0</v>
      </c>
      <c r="TZV23" s="24">
        <v>0</v>
      </c>
      <c r="TZW23" s="24">
        <v>0</v>
      </c>
      <c r="TZX23" s="24">
        <v>0</v>
      </c>
      <c r="TZY23" s="24">
        <v>0</v>
      </c>
      <c r="TZZ23" s="24">
        <v>0</v>
      </c>
      <c r="UAA23" s="24">
        <v>0</v>
      </c>
      <c r="UAB23" s="24">
        <v>0</v>
      </c>
      <c r="UAC23" s="24">
        <v>0</v>
      </c>
      <c r="UAD23" s="24">
        <v>0</v>
      </c>
      <c r="UAE23" s="24">
        <v>0</v>
      </c>
      <c r="UAF23" s="24">
        <v>0</v>
      </c>
      <c r="UAG23" s="24">
        <v>0</v>
      </c>
      <c r="UAH23" s="24">
        <v>0</v>
      </c>
      <c r="UAI23" s="24">
        <v>0</v>
      </c>
      <c r="UAJ23" s="24">
        <v>0</v>
      </c>
      <c r="UAK23" s="24">
        <v>0</v>
      </c>
      <c r="UAL23" s="24">
        <v>0</v>
      </c>
      <c r="UAM23" s="24">
        <v>0</v>
      </c>
      <c r="UAN23" s="24">
        <v>0</v>
      </c>
      <c r="UAO23" s="24">
        <v>0</v>
      </c>
      <c r="UAP23" s="24">
        <v>0</v>
      </c>
      <c r="UAQ23" s="24">
        <v>0</v>
      </c>
      <c r="UAR23" s="24">
        <v>0</v>
      </c>
      <c r="UAS23" s="24">
        <v>0</v>
      </c>
      <c r="UAT23" s="24">
        <v>0</v>
      </c>
      <c r="UAU23" s="24">
        <v>0</v>
      </c>
      <c r="UAV23" s="24">
        <v>0</v>
      </c>
      <c r="UAW23" s="24">
        <v>0</v>
      </c>
      <c r="UAX23" s="24">
        <v>0</v>
      </c>
      <c r="UAY23" s="24">
        <v>0</v>
      </c>
      <c r="UAZ23" s="24">
        <v>0</v>
      </c>
      <c r="UBA23" s="24">
        <v>0</v>
      </c>
      <c r="UBB23" s="24">
        <v>0</v>
      </c>
      <c r="UBC23" s="24">
        <v>0</v>
      </c>
      <c r="UBD23" s="24">
        <v>0</v>
      </c>
      <c r="UBE23" s="24">
        <v>0</v>
      </c>
      <c r="UBF23" s="24">
        <v>0</v>
      </c>
      <c r="UBG23" s="24">
        <v>0</v>
      </c>
      <c r="UBH23" s="24">
        <v>0</v>
      </c>
      <c r="UBI23" s="24">
        <v>0</v>
      </c>
      <c r="UBJ23" s="24">
        <v>0</v>
      </c>
      <c r="UBK23" s="24">
        <v>0</v>
      </c>
      <c r="UBL23" s="24">
        <v>0</v>
      </c>
      <c r="UBM23" s="24">
        <v>0</v>
      </c>
      <c r="UBN23" s="24">
        <v>0</v>
      </c>
      <c r="UBO23" s="24">
        <v>0</v>
      </c>
      <c r="UBP23" s="24">
        <v>0</v>
      </c>
      <c r="UBQ23" s="24">
        <v>0</v>
      </c>
      <c r="UBR23" s="24">
        <v>0</v>
      </c>
      <c r="UBS23" s="24">
        <v>0</v>
      </c>
      <c r="UBT23" s="24">
        <v>0</v>
      </c>
      <c r="UBU23" s="24">
        <v>0</v>
      </c>
      <c r="UBV23" s="24">
        <v>0</v>
      </c>
      <c r="UBW23" s="24">
        <v>0</v>
      </c>
      <c r="UBX23" s="24">
        <v>0</v>
      </c>
      <c r="UBY23" s="24">
        <v>0</v>
      </c>
      <c r="UBZ23" s="24">
        <v>0</v>
      </c>
      <c r="UCA23" s="24">
        <v>0</v>
      </c>
      <c r="UCB23" s="24">
        <v>0</v>
      </c>
      <c r="UCC23" s="24">
        <v>0</v>
      </c>
      <c r="UCD23" s="24">
        <v>0</v>
      </c>
      <c r="UCE23" s="24">
        <v>0</v>
      </c>
      <c r="UCF23" s="24">
        <v>0</v>
      </c>
      <c r="UCG23" s="24">
        <v>0</v>
      </c>
      <c r="UCH23" s="24">
        <v>0</v>
      </c>
      <c r="UCI23" s="24">
        <v>0</v>
      </c>
      <c r="UCJ23" s="24">
        <v>0</v>
      </c>
      <c r="UCK23" s="24">
        <v>0</v>
      </c>
      <c r="UCL23" s="24">
        <v>0</v>
      </c>
      <c r="UCM23" s="24">
        <v>0</v>
      </c>
      <c r="UCN23" s="24">
        <v>0</v>
      </c>
      <c r="UCO23" s="24">
        <v>0</v>
      </c>
      <c r="UCP23" s="24">
        <v>0</v>
      </c>
      <c r="UCQ23" s="24">
        <v>0</v>
      </c>
      <c r="UCR23" s="24">
        <v>0</v>
      </c>
      <c r="UCS23" s="24">
        <v>0</v>
      </c>
      <c r="UCT23" s="24">
        <v>0</v>
      </c>
      <c r="UCU23" s="24">
        <v>0</v>
      </c>
      <c r="UCV23" s="24">
        <v>0</v>
      </c>
      <c r="UCW23" s="24">
        <v>0</v>
      </c>
      <c r="UCX23" s="24">
        <v>0</v>
      </c>
      <c r="UCY23" s="24">
        <v>0</v>
      </c>
      <c r="UCZ23" s="24">
        <v>0</v>
      </c>
      <c r="UDA23" s="24">
        <v>0</v>
      </c>
      <c r="UDB23" s="24">
        <v>0</v>
      </c>
      <c r="UDC23" s="24">
        <v>0</v>
      </c>
      <c r="UDD23" s="24">
        <v>0</v>
      </c>
      <c r="UDE23" s="24">
        <v>0</v>
      </c>
      <c r="UDF23" s="24">
        <v>0</v>
      </c>
      <c r="UDG23" s="24">
        <v>0</v>
      </c>
      <c r="UDH23" s="24">
        <v>0</v>
      </c>
      <c r="UDI23" s="24">
        <v>0</v>
      </c>
      <c r="UDJ23" s="24">
        <v>0</v>
      </c>
      <c r="UDK23" s="24">
        <v>0</v>
      </c>
      <c r="UDL23" s="24">
        <v>0</v>
      </c>
      <c r="UDM23" s="24">
        <v>0</v>
      </c>
      <c r="UDN23" s="24">
        <v>0</v>
      </c>
      <c r="UDO23" s="24">
        <v>0</v>
      </c>
      <c r="UDP23" s="24">
        <v>0</v>
      </c>
      <c r="UDQ23" s="24">
        <v>0</v>
      </c>
      <c r="UDR23" s="24">
        <v>0</v>
      </c>
      <c r="UDS23" s="24">
        <v>0</v>
      </c>
      <c r="UDT23" s="24">
        <v>0</v>
      </c>
      <c r="UDU23" s="24">
        <v>0</v>
      </c>
      <c r="UDV23" s="24">
        <v>0</v>
      </c>
      <c r="UDW23" s="24">
        <v>0</v>
      </c>
      <c r="UDX23" s="24">
        <v>0</v>
      </c>
      <c r="UDY23" s="24">
        <v>0</v>
      </c>
      <c r="UDZ23" s="24">
        <v>0</v>
      </c>
      <c r="UEA23" s="24">
        <v>0</v>
      </c>
      <c r="UEB23" s="24">
        <v>0</v>
      </c>
      <c r="UEC23" s="24">
        <v>0</v>
      </c>
      <c r="UED23" s="24">
        <v>0</v>
      </c>
      <c r="UEE23" s="24">
        <v>0</v>
      </c>
      <c r="UEF23" s="24">
        <v>0</v>
      </c>
      <c r="UEG23" s="24">
        <v>0</v>
      </c>
      <c r="UEH23" s="24">
        <v>0</v>
      </c>
      <c r="UEI23" s="24">
        <v>0</v>
      </c>
      <c r="UEJ23" s="24">
        <v>0</v>
      </c>
      <c r="UEK23" s="24">
        <v>0</v>
      </c>
      <c r="UEL23" s="24">
        <v>0</v>
      </c>
      <c r="UEM23" s="24">
        <v>0</v>
      </c>
      <c r="UEN23" s="24">
        <v>0</v>
      </c>
      <c r="UEO23" s="24">
        <v>0</v>
      </c>
      <c r="UEP23" s="24">
        <v>0</v>
      </c>
      <c r="UEQ23" s="24">
        <v>0</v>
      </c>
      <c r="UER23" s="24">
        <v>0</v>
      </c>
      <c r="UES23" s="24">
        <v>0</v>
      </c>
      <c r="UET23" s="24">
        <v>0</v>
      </c>
      <c r="UEU23" s="24">
        <v>0</v>
      </c>
      <c r="UEV23" s="24">
        <v>0</v>
      </c>
      <c r="UEW23" s="24">
        <v>0</v>
      </c>
      <c r="UEX23" s="24">
        <v>0</v>
      </c>
      <c r="UEY23" s="24">
        <v>0</v>
      </c>
      <c r="UEZ23" s="24">
        <v>0</v>
      </c>
      <c r="UFA23" s="24">
        <v>0</v>
      </c>
      <c r="UFB23" s="24">
        <v>0</v>
      </c>
      <c r="UFC23" s="24">
        <v>0</v>
      </c>
      <c r="UFD23" s="24">
        <v>0</v>
      </c>
      <c r="UFE23" s="24">
        <v>0</v>
      </c>
      <c r="UFF23" s="24">
        <v>0</v>
      </c>
      <c r="UFG23" s="24">
        <v>0</v>
      </c>
      <c r="UFH23" s="24">
        <v>0</v>
      </c>
      <c r="UFI23" s="24">
        <v>0</v>
      </c>
      <c r="UFJ23" s="24">
        <v>0</v>
      </c>
      <c r="UFK23" s="24">
        <v>0</v>
      </c>
      <c r="UFL23" s="24">
        <v>0</v>
      </c>
      <c r="UFM23" s="24">
        <v>0</v>
      </c>
      <c r="UFN23" s="24">
        <v>0</v>
      </c>
      <c r="UFO23" s="24">
        <v>0</v>
      </c>
      <c r="UFP23" s="24">
        <v>0</v>
      </c>
      <c r="UFQ23" s="24">
        <v>0</v>
      </c>
      <c r="UFR23" s="24">
        <v>0</v>
      </c>
      <c r="UFS23" s="24">
        <v>0</v>
      </c>
      <c r="UFT23" s="24">
        <v>0</v>
      </c>
      <c r="UFU23" s="24">
        <v>0</v>
      </c>
      <c r="UFV23" s="24">
        <v>0</v>
      </c>
      <c r="UFW23" s="24">
        <v>0</v>
      </c>
      <c r="UFX23" s="24">
        <v>0</v>
      </c>
      <c r="UFY23" s="24">
        <v>0</v>
      </c>
      <c r="UFZ23" s="24">
        <v>0</v>
      </c>
      <c r="UGA23" s="24">
        <v>0</v>
      </c>
      <c r="UGB23" s="24">
        <v>0</v>
      </c>
      <c r="UGC23" s="24">
        <v>0</v>
      </c>
      <c r="UGD23" s="24">
        <v>0</v>
      </c>
      <c r="UGE23" s="24">
        <v>0</v>
      </c>
      <c r="UGF23" s="24">
        <v>0</v>
      </c>
      <c r="UGG23" s="24">
        <v>0</v>
      </c>
      <c r="UGH23" s="24">
        <v>0</v>
      </c>
      <c r="UGI23" s="24">
        <v>0</v>
      </c>
      <c r="UGJ23" s="24">
        <v>0</v>
      </c>
      <c r="UGK23" s="24">
        <v>0</v>
      </c>
      <c r="UGL23" s="24">
        <v>0</v>
      </c>
      <c r="UGM23" s="24">
        <v>0</v>
      </c>
      <c r="UGN23" s="24">
        <v>0</v>
      </c>
      <c r="UGO23" s="24">
        <v>0</v>
      </c>
      <c r="UGP23" s="24">
        <v>0</v>
      </c>
      <c r="UGQ23" s="24">
        <v>0</v>
      </c>
      <c r="UGR23" s="24">
        <v>0</v>
      </c>
      <c r="UGS23" s="24">
        <v>0</v>
      </c>
      <c r="UGT23" s="24">
        <v>0</v>
      </c>
      <c r="UGU23" s="24">
        <v>0</v>
      </c>
      <c r="UGV23" s="24">
        <v>0</v>
      </c>
      <c r="UGW23" s="24">
        <v>0</v>
      </c>
      <c r="UGX23" s="24">
        <v>0</v>
      </c>
      <c r="UGY23" s="24">
        <v>0</v>
      </c>
      <c r="UGZ23" s="24">
        <v>0</v>
      </c>
      <c r="UHA23" s="24">
        <v>0</v>
      </c>
      <c r="UHB23" s="24">
        <v>0</v>
      </c>
      <c r="UHC23" s="24">
        <v>0</v>
      </c>
      <c r="UHD23" s="24">
        <v>0</v>
      </c>
      <c r="UHE23" s="24">
        <v>0</v>
      </c>
      <c r="UHF23" s="24">
        <v>0</v>
      </c>
      <c r="UHG23" s="24">
        <v>0</v>
      </c>
      <c r="UHH23" s="24">
        <v>0</v>
      </c>
      <c r="UHI23" s="24">
        <v>0</v>
      </c>
      <c r="UHJ23" s="24">
        <v>0</v>
      </c>
      <c r="UHK23" s="24">
        <v>0</v>
      </c>
      <c r="UHL23" s="24">
        <v>0</v>
      </c>
      <c r="UHM23" s="24">
        <v>0</v>
      </c>
      <c r="UHN23" s="24">
        <v>0</v>
      </c>
      <c r="UHO23" s="24">
        <v>0</v>
      </c>
      <c r="UHP23" s="24">
        <v>0</v>
      </c>
      <c r="UHQ23" s="24">
        <v>0</v>
      </c>
      <c r="UHR23" s="24">
        <v>0</v>
      </c>
      <c r="UHS23" s="24">
        <v>0</v>
      </c>
      <c r="UHT23" s="24">
        <v>0</v>
      </c>
      <c r="UHU23" s="24">
        <v>0</v>
      </c>
      <c r="UHV23" s="24">
        <v>0</v>
      </c>
      <c r="UHW23" s="24">
        <v>0</v>
      </c>
      <c r="UHX23" s="24">
        <v>0</v>
      </c>
      <c r="UHY23" s="24">
        <v>0</v>
      </c>
      <c r="UHZ23" s="24">
        <v>0</v>
      </c>
      <c r="UIA23" s="24">
        <v>0</v>
      </c>
      <c r="UIB23" s="24">
        <v>0</v>
      </c>
      <c r="UIC23" s="24">
        <v>0</v>
      </c>
      <c r="UID23" s="24">
        <v>0</v>
      </c>
      <c r="UIE23" s="24">
        <v>0</v>
      </c>
      <c r="UIF23" s="24">
        <v>0</v>
      </c>
      <c r="UIG23" s="24">
        <v>0</v>
      </c>
      <c r="UIH23" s="24">
        <v>0</v>
      </c>
      <c r="UII23" s="24">
        <v>0</v>
      </c>
      <c r="UIJ23" s="24">
        <v>0</v>
      </c>
      <c r="UIK23" s="24">
        <v>0</v>
      </c>
      <c r="UIL23" s="24">
        <v>0</v>
      </c>
      <c r="UIM23" s="24">
        <v>0</v>
      </c>
      <c r="UIN23" s="24">
        <v>0</v>
      </c>
      <c r="UIO23" s="24">
        <v>0</v>
      </c>
      <c r="UIP23" s="24">
        <v>0</v>
      </c>
      <c r="UIQ23" s="24">
        <v>0</v>
      </c>
      <c r="UIR23" s="24">
        <v>0</v>
      </c>
      <c r="UIS23" s="24">
        <v>0</v>
      </c>
      <c r="UIT23" s="24">
        <v>0</v>
      </c>
      <c r="UIU23" s="24">
        <v>0</v>
      </c>
      <c r="UIV23" s="24">
        <v>0</v>
      </c>
      <c r="UIW23" s="24">
        <v>0</v>
      </c>
      <c r="UIX23" s="24">
        <v>0</v>
      </c>
      <c r="UIY23" s="24">
        <v>0</v>
      </c>
      <c r="UIZ23" s="24">
        <v>0</v>
      </c>
      <c r="UJA23" s="24">
        <v>0</v>
      </c>
      <c r="UJB23" s="24">
        <v>0</v>
      </c>
      <c r="UJC23" s="24">
        <v>0</v>
      </c>
      <c r="UJD23" s="24">
        <v>0</v>
      </c>
      <c r="UJE23" s="24">
        <v>0</v>
      </c>
      <c r="UJF23" s="24">
        <v>0</v>
      </c>
      <c r="UJG23" s="24">
        <v>0</v>
      </c>
      <c r="UJH23" s="24">
        <v>0</v>
      </c>
      <c r="UJI23" s="24">
        <v>0</v>
      </c>
      <c r="UJJ23" s="24">
        <v>0</v>
      </c>
      <c r="UJK23" s="24">
        <v>0</v>
      </c>
      <c r="UJL23" s="24">
        <v>0</v>
      </c>
      <c r="UJM23" s="24">
        <v>0</v>
      </c>
      <c r="UJN23" s="24">
        <v>0</v>
      </c>
      <c r="UJO23" s="24">
        <v>0</v>
      </c>
      <c r="UJP23" s="24">
        <v>0</v>
      </c>
      <c r="UJQ23" s="24">
        <v>0</v>
      </c>
      <c r="UJR23" s="24">
        <v>0</v>
      </c>
      <c r="UJS23" s="24">
        <v>0</v>
      </c>
      <c r="UJT23" s="24">
        <v>0</v>
      </c>
      <c r="UJU23" s="24">
        <v>0</v>
      </c>
      <c r="UJV23" s="24">
        <v>0</v>
      </c>
      <c r="UJW23" s="24">
        <v>0</v>
      </c>
      <c r="UJX23" s="24">
        <v>0</v>
      </c>
      <c r="UJY23" s="24">
        <v>0</v>
      </c>
      <c r="UJZ23" s="24">
        <v>0</v>
      </c>
      <c r="UKA23" s="24">
        <v>0</v>
      </c>
      <c r="UKB23" s="24">
        <v>0</v>
      </c>
      <c r="UKC23" s="24">
        <v>0</v>
      </c>
      <c r="UKD23" s="24">
        <v>0</v>
      </c>
      <c r="UKE23" s="24">
        <v>0</v>
      </c>
      <c r="UKF23" s="24">
        <v>0</v>
      </c>
      <c r="UKG23" s="24">
        <v>0</v>
      </c>
      <c r="UKH23" s="24">
        <v>0</v>
      </c>
      <c r="UKI23" s="24">
        <v>0</v>
      </c>
      <c r="UKJ23" s="24">
        <v>0</v>
      </c>
      <c r="UKK23" s="24">
        <v>0</v>
      </c>
      <c r="UKL23" s="24">
        <v>0</v>
      </c>
      <c r="UKM23" s="24">
        <v>0</v>
      </c>
      <c r="UKN23" s="24">
        <v>0</v>
      </c>
      <c r="UKO23" s="24">
        <v>0</v>
      </c>
      <c r="UKP23" s="24">
        <v>0</v>
      </c>
      <c r="UKQ23" s="24">
        <v>0</v>
      </c>
      <c r="UKR23" s="24">
        <v>0</v>
      </c>
      <c r="UKS23" s="24">
        <v>0</v>
      </c>
      <c r="UKT23" s="24">
        <v>0</v>
      </c>
      <c r="UKU23" s="24">
        <v>0</v>
      </c>
      <c r="UKV23" s="24">
        <v>0</v>
      </c>
      <c r="UKW23" s="24">
        <v>0</v>
      </c>
      <c r="UKX23" s="24">
        <v>0</v>
      </c>
      <c r="UKY23" s="24">
        <v>0</v>
      </c>
      <c r="UKZ23" s="24">
        <v>0</v>
      </c>
      <c r="ULA23" s="24">
        <v>0</v>
      </c>
      <c r="ULB23" s="24">
        <v>0</v>
      </c>
      <c r="ULC23" s="24">
        <v>0</v>
      </c>
      <c r="ULD23" s="24">
        <v>0</v>
      </c>
      <c r="ULE23" s="24">
        <v>0</v>
      </c>
      <c r="ULF23" s="24">
        <v>0</v>
      </c>
      <c r="ULG23" s="24">
        <v>0</v>
      </c>
      <c r="ULH23" s="24">
        <v>0</v>
      </c>
      <c r="ULI23" s="24">
        <v>0</v>
      </c>
      <c r="ULJ23" s="24">
        <v>0</v>
      </c>
      <c r="ULK23" s="24">
        <v>0</v>
      </c>
      <c r="ULL23" s="24">
        <v>0</v>
      </c>
      <c r="ULM23" s="24">
        <v>0</v>
      </c>
      <c r="ULN23" s="24">
        <v>0</v>
      </c>
      <c r="ULO23" s="24">
        <v>0</v>
      </c>
      <c r="ULP23" s="24">
        <v>0</v>
      </c>
      <c r="ULQ23" s="24">
        <v>0</v>
      </c>
      <c r="ULR23" s="24">
        <v>0</v>
      </c>
      <c r="ULS23" s="24">
        <v>0</v>
      </c>
      <c r="ULT23" s="24">
        <v>0</v>
      </c>
      <c r="ULU23" s="24">
        <v>0</v>
      </c>
      <c r="ULV23" s="24">
        <v>0</v>
      </c>
      <c r="ULW23" s="24">
        <v>0</v>
      </c>
      <c r="ULX23" s="24">
        <v>0</v>
      </c>
      <c r="ULY23" s="24">
        <v>0</v>
      </c>
      <c r="ULZ23" s="24">
        <v>0</v>
      </c>
      <c r="UMA23" s="24">
        <v>0</v>
      </c>
      <c r="UMB23" s="24">
        <v>0</v>
      </c>
      <c r="UMC23" s="24">
        <v>0</v>
      </c>
      <c r="UMD23" s="24">
        <v>0</v>
      </c>
      <c r="UME23" s="24">
        <v>0</v>
      </c>
      <c r="UMF23" s="24">
        <v>0</v>
      </c>
      <c r="UMG23" s="24">
        <v>0</v>
      </c>
      <c r="UMH23" s="24">
        <v>0</v>
      </c>
      <c r="UMI23" s="24">
        <v>0</v>
      </c>
      <c r="UMJ23" s="24">
        <v>0</v>
      </c>
      <c r="UMK23" s="24">
        <v>0</v>
      </c>
      <c r="UML23" s="24">
        <v>0</v>
      </c>
      <c r="UMM23" s="24">
        <v>0</v>
      </c>
      <c r="UMN23" s="24">
        <v>0</v>
      </c>
      <c r="UMO23" s="24">
        <v>0</v>
      </c>
      <c r="UMP23" s="24">
        <v>0</v>
      </c>
      <c r="UMQ23" s="24">
        <v>0</v>
      </c>
      <c r="UMR23" s="24">
        <v>0</v>
      </c>
      <c r="UMS23" s="24">
        <v>0</v>
      </c>
      <c r="UMT23" s="24">
        <v>0</v>
      </c>
      <c r="UMU23" s="24">
        <v>0</v>
      </c>
      <c r="UMV23" s="24">
        <v>0</v>
      </c>
      <c r="UMW23" s="24">
        <v>0</v>
      </c>
      <c r="UMX23" s="24">
        <v>0</v>
      </c>
      <c r="UMY23" s="24">
        <v>0</v>
      </c>
      <c r="UMZ23" s="24">
        <v>0</v>
      </c>
      <c r="UNA23" s="24">
        <v>0</v>
      </c>
      <c r="UNB23" s="24">
        <v>0</v>
      </c>
      <c r="UNC23" s="24">
        <v>0</v>
      </c>
      <c r="UND23" s="24">
        <v>0</v>
      </c>
      <c r="UNE23" s="24">
        <v>0</v>
      </c>
      <c r="UNF23" s="24">
        <v>0</v>
      </c>
      <c r="UNG23" s="24">
        <v>0</v>
      </c>
      <c r="UNH23" s="24">
        <v>0</v>
      </c>
      <c r="UNI23" s="24">
        <v>0</v>
      </c>
      <c r="UNJ23" s="24">
        <v>0</v>
      </c>
      <c r="UNK23" s="24">
        <v>0</v>
      </c>
      <c r="UNL23" s="24">
        <v>0</v>
      </c>
      <c r="UNM23" s="24">
        <v>0</v>
      </c>
      <c r="UNN23" s="24">
        <v>0</v>
      </c>
      <c r="UNO23" s="24">
        <v>0</v>
      </c>
      <c r="UNP23" s="24">
        <v>0</v>
      </c>
      <c r="UNQ23" s="24">
        <v>0</v>
      </c>
      <c r="UNR23" s="24">
        <v>0</v>
      </c>
      <c r="UNS23" s="24">
        <v>0</v>
      </c>
      <c r="UNT23" s="24">
        <v>0</v>
      </c>
      <c r="UNU23" s="24">
        <v>0</v>
      </c>
      <c r="UNV23" s="24">
        <v>0</v>
      </c>
      <c r="UNW23" s="24">
        <v>0</v>
      </c>
      <c r="UNX23" s="24">
        <v>0</v>
      </c>
      <c r="UNY23" s="24">
        <v>0</v>
      </c>
      <c r="UNZ23" s="24">
        <v>0</v>
      </c>
      <c r="UOA23" s="24">
        <v>0</v>
      </c>
      <c r="UOB23" s="24">
        <v>0</v>
      </c>
      <c r="UOC23" s="24">
        <v>0</v>
      </c>
      <c r="UOD23" s="24">
        <v>0</v>
      </c>
      <c r="UOE23" s="24">
        <v>0</v>
      </c>
      <c r="UOF23" s="24">
        <v>0</v>
      </c>
      <c r="UOG23" s="24">
        <v>0</v>
      </c>
      <c r="UOH23" s="24">
        <v>0</v>
      </c>
      <c r="UOI23" s="24">
        <v>0</v>
      </c>
      <c r="UOJ23" s="24">
        <v>0</v>
      </c>
      <c r="UOK23" s="24">
        <v>0</v>
      </c>
      <c r="UOL23" s="24">
        <v>0</v>
      </c>
      <c r="UOM23" s="24">
        <v>0</v>
      </c>
      <c r="UON23" s="24">
        <v>0</v>
      </c>
      <c r="UOO23" s="24">
        <v>0</v>
      </c>
      <c r="UOP23" s="24">
        <v>0</v>
      </c>
      <c r="UOQ23" s="24">
        <v>0</v>
      </c>
      <c r="UOR23" s="24">
        <v>0</v>
      </c>
      <c r="UOS23" s="24">
        <v>0</v>
      </c>
      <c r="UOT23" s="24">
        <v>0</v>
      </c>
      <c r="UOU23" s="24">
        <v>0</v>
      </c>
      <c r="UOV23" s="24">
        <v>0</v>
      </c>
      <c r="UOW23" s="24">
        <v>0</v>
      </c>
      <c r="UOX23" s="24">
        <v>0</v>
      </c>
      <c r="UOY23" s="24">
        <v>0</v>
      </c>
      <c r="UOZ23" s="24">
        <v>0</v>
      </c>
      <c r="UPA23" s="24">
        <v>0</v>
      </c>
      <c r="UPB23" s="24">
        <v>0</v>
      </c>
      <c r="UPC23" s="24">
        <v>0</v>
      </c>
      <c r="UPD23" s="24">
        <v>0</v>
      </c>
      <c r="UPE23" s="24">
        <v>0</v>
      </c>
      <c r="UPF23" s="24">
        <v>0</v>
      </c>
      <c r="UPG23" s="24">
        <v>0</v>
      </c>
      <c r="UPH23" s="24">
        <v>0</v>
      </c>
      <c r="UPI23" s="24">
        <v>0</v>
      </c>
      <c r="UPJ23" s="24">
        <v>0</v>
      </c>
      <c r="UPK23" s="24">
        <v>0</v>
      </c>
      <c r="UPL23" s="24">
        <v>0</v>
      </c>
      <c r="UPM23" s="24">
        <v>0</v>
      </c>
      <c r="UPN23" s="24">
        <v>0</v>
      </c>
      <c r="UPO23" s="24">
        <v>0</v>
      </c>
      <c r="UPP23" s="24">
        <v>0</v>
      </c>
      <c r="UPQ23" s="24">
        <v>0</v>
      </c>
      <c r="UPR23" s="24">
        <v>0</v>
      </c>
      <c r="UPS23" s="24">
        <v>0</v>
      </c>
      <c r="UPT23" s="24">
        <v>0</v>
      </c>
      <c r="UPU23" s="24">
        <v>0</v>
      </c>
      <c r="UPV23" s="24">
        <v>0</v>
      </c>
      <c r="UPW23" s="24">
        <v>0</v>
      </c>
      <c r="UPX23" s="24">
        <v>0</v>
      </c>
      <c r="UPY23" s="24">
        <v>0</v>
      </c>
      <c r="UPZ23" s="24">
        <v>0</v>
      </c>
      <c r="UQA23" s="24">
        <v>0</v>
      </c>
      <c r="UQB23" s="24">
        <v>0</v>
      </c>
      <c r="UQC23" s="24">
        <v>0</v>
      </c>
      <c r="UQD23" s="24">
        <v>0</v>
      </c>
      <c r="UQE23" s="24">
        <v>0</v>
      </c>
      <c r="UQF23" s="24">
        <v>0</v>
      </c>
      <c r="UQG23" s="24">
        <v>0</v>
      </c>
      <c r="UQH23" s="24">
        <v>0</v>
      </c>
      <c r="UQI23" s="24">
        <v>0</v>
      </c>
      <c r="UQJ23" s="24">
        <v>0</v>
      </c>
      <c r="UQK23" s="24">
        <v>0</v>
      </c>
      <c r="UQL23" s="24">
        <v>0</v>
      </c>
      <c r="UQM23" s="24">
        <v>0</v>
      </c>
      <c r="UQN23" s="24">
        <v>0</v>
      </c>
      <c r="UQO23" s="24">
        <v>0</v>
      </c>
      <c r="UQP23" s="24">
        <v>0</v>
      </c>
      <c r="UQQ23" s="24">
        <v>0</v>
      </c>
      <c r="UQR23" s="24">
        <v>0</v>
      </c>
      <c r="UQS23" s="24">
        <v>0</v>
      </c>
      <c r="UQT23" s="24">
        <v>0</v>
      </c>
      <c r="UQU23" s="24">
        <v>0</v>
      </c>
      <c r="UQV23" s="24">
        <v>0</v>
      </c>
      <c r="UQW23" s="24">
        <v>0</v>
      </c>
      <c r="UQX23" s="24">
        <v>0</v>
      </c>
      <c r="UQY23" s="24">
        <v>0</v>
      </c>
      <c r="UQZ23" s="24">
        <v>0</v>
      </c>
      <c r="URA23" s="24">
        <v>0</v>
      </c>
      <c r="URB23" s="24">
        <v>0</v>
      </c>
      <c r="URC23" s="24">
        <v>0</v>
      </c>
      <c r="URD23" s="24">
        <v>0</v>
      </c>
      <c r="URE23" s="24">
        <v>0</v>
      </c>
      <c r="URF23" s="24">
        <v>0</v>
      </c>
      <c r="URG23" s="24">
        <v>0</v>
      </c>
      <c r="URH23" s="24">
        <v>0</v>
      </c>
      <c r="URI23" s="24">
        <v>0</v>
      </c>
      <c r="URJ23" s="24">
        <v>0</v>
      </c>
      <c r="URK23" s="24">
        <v>0</v>
      </c>
      <c r="URL23" s="24">
        <v>0</v>
      </c>
      <c r="URM23" s="24">
        <v>0</v>
      </c>
      <c r="URN23" s="24">
        <v>0</v>
      </c>
      <c r="URO23" s="24">
        <v>0</v>
      </c>
      <c r="URP23" s="24">
        <v>0</v>
      </c>
      <c r="URQ23" s="24">
        <v>0</v>
      </c>
      <c r="URR23" s="24">
        <v>0</v>
      </c>
      <c r="URS23" s="24">
        <v>0</v>
      </c>
      <c r="URT23" s="24">
        <v>0</v>
      </c>
      <c r="URU23" s="24">
        <v>0</v>
      </c>
      <c r="URV23" s="24">
        <v>0</v>
      </c>
      <c r="URW23" s="24">
        <v>0</v>
      </c>
      <c r="URX23" s="24">
        <v>0</v>
      </c>
      <c r="URY23" s="24">
        <v>0</v>
      </c>
      <c r="URZ23" s="24">
        <v>0</v>
      </c>
      <c r="USA23" s="24">
        <v>0</v>
      </c>
      <c r="USB23" s="24">
        <v>0</v>
      </c>
      <c r="USC23" s="24">
        <v>0</v>
      </c>
      <c r="USD23" s="24">
        <v>0</v>
      </c>
      <c r="USE23" s="24">
        <v>0</v>
      </c>
      <c r="USF23" s="24">
        <v>0</v>
      </c>
      <c r="USG23" s="24">
        <v>0</v>
      </c>
      <c r="USH23" s="24">
        <v>0</v>
      </c>
      <c r="USI23" s="24">
        <v>0</v>
      </c>
      <c r="USJ23" s="24">
        <v>0</v>
      </c>
      <c r="USK23" s="24">
        <v>0</v>
      </c>
      <c r="USL23" s="24">
        <v>0</v>
      </c>
      <c r="USM23" s="24">
        <v>0</v>
      </c>
      <c r="USN23" s="24">
        <v>0</v>
      </c>
      <c r="USO23" s="24">
        <v>0</v>
      </c>
      <c r="USP23" s="24">
        <v>0</v>
      </c>
      <c r="USQ23" s="24">
        <v>0</v>
      </c>
      <c r="USR23" s="24">
        <v>0</v>
      </c>
      <c r="USS23" s="24">
        <v>0</v>
      </c>
      <c r="UST23" s="24">
        <v>0</v>
      </c>
      <c r="USU23" s="24">
        <v>0</v>
      </c>
      <c r="USV23" s="24">
        <v>0</v>
      </c>
      <c r="USW23" s="24">
        <v>0</v>
      </c>
      <c r="USX23" s="24">
        <v>0</v>
      </c>
      <c r="USY23" s="24">
        <v>0</v>
      </c>
      <c r="USZ23" s="24">
        <v>0</v>
      </c>
      <c r="UTA23" s="24">
        <v>0</v>
      </c>
      <c r="UTB23" s="24">
        <v>0</v>
      </c>
      <c r="UTC23" s="24">
        <v>0</v>
      </c>
      <c r="UTD23" s="24">
        <v>0</v>
      </c>
      <c r="UTE23" s="24">
        <v>0</v>
      </c>
      <c r="UTF23" s="24">
        <v>0</v>
      </c>
      <c r="UTG23" s="24">
        <v>0</v>
      </c>
      <c r="UTH23" s="24">
        <v>0</v>
      </c>
      <c r="UTI23" s="24">
        <v>0</v>
      </c>
      <c r="UTJ23" s="24">
        <v>0</v>
      </c>
      <c r="UTK23" s="24">
        <v>0</v>
      </c>
      <c r="UTL23" s="24">
        <v>0</v>
      </c>
      <c r="UTM23" s="24">
        <v>0</v>
      </c>
      <c r="UTN23" s="24">
        <v>0</v>
      </c>
      <c r="UTO23" s="24">
        <v>0</v>
      </c>
      <c r="UTP23" s="24">
        <v>0</v>
      </c>
      <c r="UTQ23" s="24">
        <v>0</v>
      </c>
      <c r="UTR23" s="24">
        <v>0</v>
      </c>
      <c r="UTS23" s="24">
        <v>0</v>
      </c>
      <c r="UTT23" s="24">
        <v>0</v>
      </c>
      <c r="UTU23" s="24">
        <v>0</v>
      </c>
      <c r="UTV23" s="24">
        <v>0</v>
      </c>
      <c r="UTW23" s="24">
        <v>0</v>
      </c>
      <c r="UTX23" s="24">
        <v>0</v>
      </c>
      <c r="UTY23" s="24">
        <v>0</v>
      </c>
      <c r="UTZ23" s="24">
        <v>0</v>
      </c>
      <c r="UUA23" s="24">
        <v>0</v>
      </c>
      <c r="UUB23" s="24">
        <v>0</v>
      </c>
      <c r="UUC23" s="24">
        <v>0</v>
      </c>
      <c r="UUD23" s="24">
        <v>0</v>
      </c>
      <c r="UUE23" s="24">
        <v>0</v>
      </c>
      <c r="UUF23" s="24">
        <v>0</v>
      </c>
      <c r="UUG23" s="24">
        <v>0</v>
      </c>
      <c r="UUH23" s="24">
        <v>0</v>
      </c>
      <c r="UUI23" s="24">
        <v>0</v>
      </c>
      <c r="UUJ23" s="24">
        <v>0</v>
      </c>
      <c r="UUK23" s="24">
        <v>0</v>
      </c>
      <c r="UUL23" s="24">
        <v>0</v>
      </c>
      <c r="UUM23" s="24">
        <v>0</v>
      </c>
      <c r="UUN23" s="24">
        <v>0</v>
      </c>
      <c r="UUO23" s="24">
        <v>0</v>
      </c>
      <c r="UUP23" s="24">
        <v>0</v>
      </c>
      <c r="UUQ23" s="24">
        <v>0</v>
      </c>
      <c r="UUR23" s="24">
        <v>0</v>
      </c>
      <c r="UUS23" s="24">
        <v>0</v>
      </c>
      <c r="UUT23" s="24">
        <v>0</v>
      </c>
      <c r="UUU23" s="24">
        <v>0</v>
      </c>
      <c r="UUV23" s="24">
        <v>0</v>
      </c>
      <c r="UUW23" s="24">
        <v>0</v>
      </c>
      <c r="UUX23" s="24">
        <v>0</v>
      </c>
      <c r="UUY23" s="24">
        <v>0</v>
      </c>
      <c r="UUZ23" s="24">
        <v>0</v>
      </c>
      <c r="UVA23" s="24">
        <v>0</v>
      </c>
      <c r="UVB23" s="24">
        <v>0</v>
      </c>
      <c r="UVC23" s="24">
        <v>0</v>
      </c>
      <c r="UVD23" s="24">
        <v>0</v>
      </c>
      <c r="UVE23" s="24">
        <v>0</v>
      </c>
      <c r="UVF23" s="24">
        <v>0</v>
      </c>
      <c r="UVG23" s="24">
        <v>0</v>
      </c>
      <c r="UVH23" s="24">
        <v>0</v>
      </c>
      <c r="UVI23" s="24">
        <v>0</v>
      </c>
      <c r="UVJ23" s="24">
        <v>0</v>
      </c>
      <c r="UVK23" s="24">
        <v>0</v>
      </c>
      <c r="UVL23" s="24">
        <v>0</v>
      </c>
      <c r="UVM23" s="24">
        <v>0</v>
      </c>
      <c r="UVN23" s="24">
        <v>0</v>
      </c>
      <c r="UVO23" s="24">
        <v>0</v>
      </c>
      <c r="UVP23" s="24">
        <v>0</v>
      </c>
      <c r="UVQ23" s="24">
        <v>0</v>
      </c>
      <c r="UVR23" s="24">
        <v>0</v>
      </c>
      <c r="UVS23" s="24">
        <v>0</v>
      </c>
      <c r="UVT23" s="24">
        <v>0</v>
      </c>
      <c r="UVU23" s="24">
        <v>0</v>
      </c>
      <c r="UVV23" s="24">
        <v>0</v>
      </c>
      <c r="UVW23" s="24">
        <v>0</v>
      </c>
      <c r="UVX23" s="24">
        <v>0</v>
      </c>
      <c r="UVY23" s="24">
        <v>0</v>
      </c>
      <c r="UVZ23" s="24">
        <v>0</v>
      </c>
      <c r="UWA23" s="24">
        <v>0</v>
      </c>
      <c r="UWB23" s="24">
        <v>0</v>
      </c>
      <c r="UWC23" s="24">
        <v>0</v>
      </c>
      <c r="UWD23" s="24">
        <v>0</v>
      </c>
      <c r="UWE23" s="24">
        <v>0</v>
      </c>
      <c r="UWF23" s="24">
        <v>0</v>
      </c>
      <c r="UWG23" s="24">
        <v>0</v>
      </c>
      <c r="UWH23" s="24">
        <v>0</v>
      </c>
      <c r="UWI23" s="24">
        <v>0</v>
      </c>
      <c r="UWJ23" s="24">
        <v>0</v>
      </c>
      <c r="UWK23" s="24">
        <v>0</v>
      </c>
      <c r="UWL23" s="24">
        <v>0</v>
      </c>
      <c r="UWM23" s="24">
        <v>0</v>
      </c>
      <c r="UWN23" s="24">
        <v>0</v>
      </c>
      <c r="UWO23" s="24">
        <v>0</v>
      </c>
      <c r="UWP23" s="24">
        <v>0</v>
      </c>
      <c r="UWQ23" s="24">
        <v>0</v>
      </c>
      <c r="UWR23" s="24">
        <v>0</v>
      </c>
      <c r="UWS23" s="24">
        <v>0</v>
      </c>
      <c r="UWT23" s="24">
        <v>0</v>
      </c>
      <c r="UWU23" s="24">
        <v>0</v>
      </c>
      <c r="UWV23" s="24">
        <v>0</v>
      </c>
      <c r="UWW23" s="24">
        <v>0</v>
      </c>
      <c r="UWX23" s="24">
        <v>0</v>
      </c>
      <c r="UWY23" s="24">
        <v>0</v>
      </c>
      <c r="UWZ23" s="24">
        <v>0</v>
      </c>
      <c r="UXA23" s="24">
        <v>0</v>
      </c>
      <c r="UXB23" s="24">
        <v>0</v>
      </c>
      <c r="UXC23" s="24">
        <v>0</v>
      </c>
      <c r="UXD23" s="24">
        <v>0</v>
      </c>
      <c r="UXE23" s="24">
        <v>0</v>
      </c>
      <c r="UXF23" s="24">
        <v>0</v>
      </c>
      <c r="UXG23" s="24">
        <v>0</v>
      </c>
      <c r="UXH23" s="24">
        <v>0</v>
      </c>
      <c r="UXI23" s="24">
        <v>0</v>
      </c>
      <c r="UXJ23" s="24">
        <v>0</v>
      </c>
      <c r="UXK23" s="24">
        <v>0</v>
      </c>
      <c r="UXL23" s="24">
        <v>0</v>
      </c>
      <c r="UXM23" s="24">
        <v>0</v>
      </c>
      <c r="UXN23" s="24">
        <v>0</v>
      </c>
      <c r="UXO23" s="24">
        <v>0</v>
      </c>
      <c r="UXP23" s="24">
        <v>0</v>
      </c>
      <c r="UXQ23" s="24">
        <v>0</v>
      </c>
      <c r="UXR23" s="24">
        <v>0</v>
      </c>
      <c r="UXS23" s="24">
        <v>0</v>
      </c>
      <c r="UXT23" s="24">
        <v>0</v>
      </c>
      <c r="UXU23" s="24">
        <v>0</v>
      </c>
      <c r="UXV23" s="24">
        <v>0</v>
      </c>
      <c r="UXW23" s="24">
        <v>0</v>
      </c>
      <c r="UXX23" s="24">
        <v>0</v>
      </c>
      <c r="UXY23" s="24">
        <v>0</v>
      </c>
      <c r="UXZ23" s="24">
        <v>0</v>
      </c>
      <c r="UYA23" s="24">
        <v>0</v>
      </c>
      <c r="UYB23" s="24">
        <v>0</v>
      </c>
      <c r="UYC23" s="24">
        <v>0</v>
      </c>
      <c r="UYD23" s="24">
        <v>0</v>
      </c>
      <c r="UYE23" s="24">
        <v>0</v>
      </c>
      <c r="UYF23" s="24">
        <v>0</v>
      </c>
      <c r="UYG23" s="24">
        <v>0</v>
      </c>
      <c r="UYH23" s="24">
        <v>0</v>
      </c>
      <c r="UYI23" s="24">
        <v>0</v>
      </c>
      <c r="UYJ23" s="24">
        <v>0</v>
      </c>
      <c r="UYK23" s="24">
        <v>0</v>
      </c>
      <c r="UYL23" s="24">
        <v>0</v>
      </c>
      <c r="UYM23" s="24">
        <v>0</v>
      </c>
      <c r="UYN23" s="24">
        <v>0</v>
      </c>
      <c r="UYO23" s="24">
        <v>0</v>
      </c>
      <c r="UYP23" s="24">
        <v>0</v>
      </c>
      <c r="UYQ23" s="24">
        <v>0</v>
      </c>
      <c r="UYR23" s="24">
        <v>0</v>
      </c>
      <c r="UYS23" s="24">
        <v>0</v>
      </c>
      <c r="UYT23" s="24">
        <v>0</v>
      </c>
      <c r="UYU23" s="24">
        <v>0</v>
      </c>
      <c r="UYV23" s="24">
        <v>0</v>
      </c>
      <c r="UYW23" s="24">
        <v>0</v>
      </c>
      <c r="UYX23" s="24">
        <v>0</v>
      </c>
      <c r="UYY23" s="24">
        <v>0</v>
      </c>
      <c r="UYZ23" s="24">
        <v>0</v>
      </c>
      <c r="UZA23" s="24">
        <v>0</v>
      </c>
      <c r="UZB23" s="24">
        <v>0</v>
      </c>
      <c r="UZC23" s="24">
        <v>0</v>
      </c>
      <c r="UZD23" s="24">
        <v>0</v>
      </c>
      <c r="UZE23" s="24">
        <v>0</v>
      </c>
      <c r="UZF23" s="24">
        <v>0</v>
      </c>
      <c r="UZG23" s="24">
        <v>0</v>
      </c>
      <c r="UZH23" s="24">
        <v>0</v>
      </c>
      <c r="UZI23" s="24">
        <v>0</v>
      </c>
      <c r="UZJ23" s="24">
        <v>0</v>
      </c>
      <c r="UZK23" s="24">
        <v>0</v>
      </c>
      <c r="UZL23" s="24">
        <v>0</v>
      </c>
      <c r="UZM23" s="24">
        <v>0</v>
      </c>
      <c r="UZN23" s="24">
        <v>0</v>
      </c>
      <c r="UZO23" s="24">
        <v>0</v>
      </c>
      <c r="UZP23" s="24">
        <v>0</v>
      </c>
      <c r="UZQ23" s="24">
        <v>0</v>
      </c>
      <c r="UZR23" s="24">
        <v>0</v>
      </c>
      <c r="UZS23" s="24">
        <v>0</v>
      </c>
      <c r="UZT23" s="24">
        <v>0</v>
      </c>
      <c r="UZU23" s="24">
        <v>0</v>
      </c>
      <c r="UZV23" s="24">
        <v>0</v>
      </c>
      <c r="UZW23" s="24">
        <v>0</v>
      </c>
      <c r="UZX23" s="24">
        <v>0</v>
      </c>
      <c r="UZY23" s="24">
        <v>0</v>
      </c>
      <c r="UZZ23" s="24">
        <v>0</v>
      </c>
      <c r="VAA23" s="24">
        <v>0</v>
      </c>
      <c r="VAB23" s="24">
        <v>0</v>
      </c>
      <c r="VAC23" s="24">
        <v>0</v>
      </c>
      <c r="VAD23" s="24">
        <v>0</v>
      </c>
      <c r="VAE23" s="24">
        <v>0</v>
      </c>
      <c r="VAF23" s="24">
        <v>0</v>
      </c>
      <c r="VAG23" s="24">
        <v>0</v>
      </c>
      <c r="VAH23" s="24">
        <v>0</v>
      </c>
      <c r="VAI23" s="24">
        <v>0</v>
      </c>
      <c r="VAJ23" s="24">
        <v>0</v>
      </c>
      <c r="VAK23" s="24">
        <v>0</v>
      </c>
      <c r="VAL23" s="24">
        <v>0</v>
      </c>
      <c r="VAM23" s="24">
        <v>0</v>
      </c>
      <c r="VAN23" s="24">
        <v>0</v>
      </c>
      <c r="VAO23" s="24">
        <v>0</v>
      </c>
      <c r="VAP23" s="24">
        <v>0</v>
      </c>
      <c r="VAQ23" s="24">
        <v>0</v>
      </c>
      <c r="VAR23" s="24">
        <v>0</v>
      </c>
      <c r="VAS23" s="24">
        <v>0</v>
      </c>
      <c r="VAT23" s="24">
        <v>0</v>
      </c>
      <c r="VAU23" s="24">
        <v>0</v>
      </c>
      <c r="VAV23" s="24">
        <v>0</v>
      </c>
      <c r="VAW23" s="24">
        <v>0</v>
      </c>
      <c r="VAX23" s="24">
        <v>0</v>
      </c>
      <c r="VAY23" s="24">
        <v>0</v>
      </c>
      <c r="VAZ23" s="24">
        <v>0</v>
      </c>
      <c r="VBA23" s="24">
        <v>0</v>
      </c>
      <c r="VBB23" s="24">
        <v>0</v>
      </c>
      <c r="VBC23" s="24">
        <v>0</v>
      </c>
      <c r="VBD23" s="24">
        <v>0</v>
      </c>
      <c r="VBE23" s="24">
        <v>0</v>
      </c>
      <c r="VBF23" s="24">
        <v>0</v>
      </c>
      <c r="VBG23" s="24">
        <v>0</v>
      </c>
      <c r="VBH23" s="24">
        <v>0</v>
      </c>
      <c r="VBI23" s="24">
        <v>0</v>
      </c>
      <c r="VBJ23" s="24">
        <v>0</v>
      </c>
      <c r="VBK23" s="24">
        <v>0</v>
      </c>
      <c r="VBL23" s="24">
        <v>0</v>
      </c>
      <c r="VBM23" s="24">
        <v>0</v>
      </c>
      <c r="VBN23" s="24">
        <v>0</v>
      </c>
      <c r="VBO23" s="24">
        <v>0</v>
      </c>
      <c r="VBP23" s="24">
        <v>0</v>
      </c>
      <c r="VBQ23" s="24">
        <v>0</v>
      </c>
      <c r="VBR23" s="24">
        <v>0</v>
      </c>
      <c r="VBS23" s="24">
        <v>0</v>
      </c>
      <c r="VBT23" s="24">
        <v>0</v>
      </c>
      <c r="VBU23" s="24">
        <v>0</v>
      </c>
      <c r="VBV23" s="24">
        <v>0</v>
      </c>
      <c r="VBW23" s="24">
        <v>0</v>
      </c>
      <c r="VBX23" s="24">
        <v>0</v>
      </c>
      <c r="VBY23" s="24">
        <v>0</v>
      </c>
      <c r="VBZ23" s="24">
        <v>0</v>
      </c>
      <c r="VCA23" s="24">
        <v>0</v>
      </c>
      <c r="VCB23" s="24">
        <v>0</v>
      </c>
      <c r="VCC23" s="24">
        <v>0</v>
      </c>
      <c r="VCD23" s="24">
        <v>0</v>
      </c>
      <c r="VCE23" s="24">
        <v>0</v>
      </c>
      <c r="VCF23" s="24">
        <v>0</v>
      </c>
      <c r="VCG23" s="24">
        <v>0</v>
      </c>
      <c r="VCH23" s="24">
        <v>0</v>
      </c>
      <c r="VCI23" s="24">
        <v>0</v>
      </c>
      <c r="VCJ23" s="24">
        <v>0</v>
      </c>
      <c r="VCK23" s="24">
        <v>0</v>
      </c>
      <c r="VCL23" s="24">
        <v>0</v>
      </c>
      <c r="VCM23" s="24">
        <v>0</v>
      </c>
      <c r="VCN23" s="24">
        <v>0</v>
      </c>
      <c r="VCO23" s="24">
        <v>0</v>
      </c>
      <c r="VCP23" s="24">
        <v>0</v>
      </c>
      <c r="VCQ23" s="24">
        <v>0</v>
      </c>
      <c r="VCR23" s="24">
        <v>0</v>
      </c>
      <c r="VCS23" s="24">
        <v>0</v>
      </c>
      <c r="VCT23" s="24">
        <v>0</v>
      </c>
      <c r="VCU23" s="24">
        <v>0</v>
      </c>
      <c r="VCV23" s="24">
        <v>0</v>
      </c>
      <c r="VCW23" s="24">
        <v>0</v>
      </c>
      <c r="VCX23" s="24">
        <v>0</v>
      </c>
      <c r="VCY23" s="24">
        <v>0</v>
      </c>
      <c r="VCZ23" s="24">
        <v>0</v>
      </c>
      <c r="VDA23" s="24">
        <v>0</v>
      </c>
      <c r="VDB23" s="24">
        <v>0</v>
      </c>
      <c r="VDC23" s="24">
        <v>0</v>
      </c>
      <c r="VDD23" s="24">
        <v>0</v>
      </c>
      <c r="VDE23" s="24">
        <v>0</v>
      </c>
      <c r="VDF23" s="24">
        <v>0</v>
      </c>
      <c r="VDG23" s="24">
        <v>0</v>
      </c>
      <c r="VDH23" s="24">
        <v>0</v>
      </c>
      <c r="VDI23" s="24">
        <v>0</v>
      </c>
      <c r="VDJ23" s="24">
        <v>0</v>
      </c>
      <c r="VDK23" s="24">
        <v>0</v>
      </c>
      <c r="VDL23" s="24">
        <v>0</v>
      </c>
      <c r="VDM23" s="24">
        <v>0</v>
      </c>
      <c r="VDN23" s="24">
        <v>0</v>
      </c>
      <c r="VDO23" s="24">
        <v>0</v>
      </c>
      <c r="VDP23" s="24">
        <v>0</v>
      </c>
      <c r="VDQ23" s="24">
        <v>0</v>
      </c>
      <c r="VDR23" s="24">
        <v>0</v>
      </c>
      <c r="VDS23" s="24">
        <v>0</v>
      </c>
      <c r="VDT23" s="24">
        <v>0</v>
      </c>
      <c r="VDU23" s="24">
        <v>0</v>
      </c>
      <c r="VDV23" s="24">
        <v>0</v>
      </c>
      <c r="VDW23" s="24">
        <v>0</v>
      </c>
      <c r="VDX23" s="24">
        <v>0</v>
      </c>
      <c r="VDY23" s="24">
        <v>0</v>
      </c>
      <c r="VDZ23" s="24">
        <v>0</v>
      </c>
      <c r="VEA23" s="24">
        <v>0</v>
      </c>
      <c r="VEB23" s="24">
        <v>0</v>
      </c>
      <c r="VEC23" s="24">
        <v>0</v>
      </c>
      <c r="VED23" s="24">
        <v>0</v>
      </c>
      <c r="VEE23" s="24">
        <v>0</v>
      </c>
      <c r="VEF23" s="24">
        <v>0</v>
      </c>
      <c r="VEG23" s="24">
        <v>0</v>
      </c>
      <c r="VEH23" s="24">
        <v>0</v>
      </c>
      <c r="VEI23" s="24">
        <v>0</v>
      </c>
      <c r="VEJ23" s="24">
        <v>0</v>
      </c>
      <c r="VEK23" s="24">
        <v>0</v>
      </c>
      <c r="VEL23" s="24">
        <v>0</v>
      </c>
      <c r="VEM23" s="24">
        <v>0</v>
      </c>
      <c r="VEN23" s="24">
        <v>0</v>
      </c>
      <c r="VEO23" s="24">
        <v>0</v>
      </c>
      <c r="VEP23" s="24">
        <v>0</v>
      </c>
      <c r="VEQ23" s="24">
        <v>0</v>
      </c>
      <c r="VER23" s="24">
        <v>0</v>
      </c>
      <c r="VES23" s="24">
        <v>0</v>
      </c>
      <c r="VET23" s="24">
        <v>0</v>
      </c>
      <c r="VEU23" s="24">
        <v>0</v>
      </c>
      <c r="VEV23" s="24">
        <v>0</v>
      </c>
      <c r="VEW23" s="24">
        <v>0</v>
      </c>
      <c r="VEX23" s="24">
        <v>0</v>
      </c>
      <c r="VEY23" s="24">
        <v>0</v>
      </c>
      <c r="VEZ23" s="24">
        <v>0</v>
      </c>
      <c r="VFA23" s="24">
        <v>0</v>
      </c>
      <c r="VFB23" s="24">
        <v>0</v>
      </c>
      <c r="VFC23" s="24">
        <v>0</v>
      </c>
      <c r="VFD23" s="24">
        <v>0</v>
      </c>
      <c r="VFE23" s="24">
        <v>0</v>
      </c>
      <c r="VFF23" s="24">
        <v>0</v>
      </c>
      <c r="VFG23" s="24">
        <v>0</v>
      </c>
      <c r="VFH23" s="24">
        <v>0</v>
      </c>
      <c r="VFI23" s="24">
        <v>0</v>
      </c>
      <c r="VFJ23" s="24">
        <v>0</v>
      </c>
      <c r="VFK23" s="24">
        <v>0</v>
      </c>
      <c r="VFL23" s="24">
        <v>0</v>
      </c>
      <c r="VFM23" s="24">
        <v>0</v>
      </c>
      <c r="VFN23" s="24">
        <v>0</v>
      </c>
      <c r="VFO23" s="24">
        <v>0</v>
      </c>
      <c r="VFP23" s="24">
        <v>0</v>
      </c>
      <c r="VFQ23" s="24">
        <v>0</v>
      </c>
      <c r="VFR23" s="24">
        <v>0</v>
      </c>
      <c r="VFS23" s="24">
        <v>0</v>
      </c>
      <c r="VFT23" s="24">
        <v>0</v>
      </c>
      <c r="VFU23" s="24">
        <v>0</v>
      </c>
      <c r="VFV23" s="24">
        <v>0</v>
      </c>
      <c r="VFW23" s="24">
        <v>0</v>
      </c>
      <c r="VFX23" s="24">
        <v>0</v>
      </c>
      <c r="VFY23" s="24">
        <v>0</v>
      </c>
      <c r="VFZ23" s="24">
        <v>0</v>
      </c>
      <c r="VGA23" s="24">
        <v>0</v>
      </c>
      <c r="VGB23" s="24">
        <v>0</v>
      </c>
      <c r="VGC23" s="24">
        <v>0</v>
      </c>
      <c r="VGD23" s="24">
        <v>0</v>
      </c>
      <c r="VGE23" s="24">
        <v>0</v>
      </c>
      <c r="VGF23" s="24">
        <v>0</v>
      </c>
      <c r="VGG23" s="24">
        <v>0</v>
      </c>
      <c r="VGH23" s="24">
        <v>0</v>
      </c>
      <c r="VGI23" s="24">
        <v>0</v>
      </c>
      <c r="VGJ23" s="24">
        <v>0</v>
      </c>
      <c r="VGK23" s="24">
        <v>0</v>
      </c>
      <c r="VGL23" s="24">
        <v>0</v>
      </c>
      <c r="VGM23" s="24">
        <v>0</v>
      </c>
      <c r="VGN23" s="24">
        <v>0</v>
      </c>
      <c r="VGO23" s="24">
        <v>0</v>
      </c>
      <c r="VGP23" s="24">
        <v>0</v>
      </c>
      <c r="VGQ23" s="24">
        <v>0</v>
      </c>
      <c r="VGR23" s="24">
        <v>0</v>
      </c>
      <c r="VGS23" s="24">
        <v>0</v>
      </c>
      <c r="VGT23" s="24">
        <v>0</v>
      </c>
      <c r="VGU23" s="24">
        <v>0</v>
      </c>
      <c r="VGV23" s="24">
        <v>0</v>
      </c>
      <c r="VGW23" s="24">
        <v>0</v>
      </c>
      <c r="VGX23" s="24">
        <v>0</v>
      </c>
      <c r="VGY23" s="24">
        <v>0</v>
      </c>
      <c r="VGZ23" s="24">
        <v>0</v>
      </c>
      <c r="VHA23" s="24">
        <v>0</v>
      </c>
      <c r="VHB23" s="24">
        <v>0</v>
      </c>
      <c r="VHC23" s="24">
        <v>0</v>
      </c>
      <c r="VHD23" s="24">
        <v>0</v>
      </c>
      <c r="VHE23" s="24">
        <v>0</v>
      </c>
      <c r="VHF23" s="24">
        <v>0</v>
      </c>
      <c r="VHG23" s="24">
        <v>0</v>
      </c>
      <c r="VHH23" s="24">
        <v>0</v>
      </c>
      <c r="VHI23" s="24">
        <v>0</v>
      </c>
      <c r="VHJ23" s="24">
        <v>0</v>
      </c>
      <c r="VHK23" s="24">
        <v>0</v>
      </c>
      <c r="VHL23" s="24">
        <v>0</v>
      </c>
      <c r="VHM23" s="24">
        <v>0</v>
      </c>
      <c r="VHN23" s="24">
        <v>0</v>
      </c>
      <c r="VHO23" s="24">
        <v>0</v>
      </c>
      <c r="VHP23" s="24">
        <v>0</v>
      </c>
      <c r="VHQ23" s="24">
        <v>0</v>
      </c>
      <c r="VHR23" s="24">
        <v>0</v>
      </c>
      <c r="VHS23" s="24">
        <v>0</v>
      </c>
      <c r="VHT23" s="24">
        <v>0</v>
      </c>
      <c r="VHU23" s="24">
        <v>0</v>
      </c>
      <c r="VHV23" s="24">
        <v>0</v>
      </c>
      <c r="VHW23" s="24">
        <v>0</v>
      </c>
      <c r="VHX23" s="24">
        <v>0</v>
      </c>
      <c r="VHY23" s="24">
        <v>0</v>
      </c>
      <c r="VHZ23" s="24">
        <v>0</v>
      </c>
      <c r="VIA23" s="24">
        <v>0</v>
      </c>
      <c r="VIB23" s="24">
        <v>0</v>
      </c>
      <c r="VIC23" s="24">
        <v>0</v>
      </c>
      <c r="VID23" s="24">
        <v>0</v>
      </c>
      <c r="VIE23" s="24">
        <v>0</v>
      </c>
      <c r="VIF23" s="24">
        <v>0</v>
      </c>
      <c r="VIG23" s="24">
        <v>0</v>
      </c>
      <c r="VIH23" s="24">
        <v>0</v>
      </c>
      <c r="VII23" s="24">
        <v>0</v>
      </c>
      <c r="VIJ23" s="24">
        <v>0</v>
      </c>
      <c r="VIK23" s="24">
        <v>0</v>
      </c>
      <c r="VIL23" s="24">
        <v>0</v>
      </c>
      <c r="VIM23" s="24">
        <v>0</v>
      </c>
      <c r="VIN23" s="24">
        <v>0</v>
      </c>
      <c r="VIO23" s="24">
        <v>0</v>
      </c>
      <c r="VIP23" s="24">
        <v>0</v>
      </c>
      <c r="VIQ23" s="24">
        <v>0</v>
      </c>
      <c r="VIR23" s="24">
        <v>0</v>
      </c>
      <c r="VIS23" s="24">
        <v>0</v>
      </c>
      <c r="VIT23" s="24">
        <v>0</v>
      </c>
      <c r="VIU23" s="24">
        <v>0</v>
      </c>
      <c r="VIV23" s="24">
        <v>0</v>
      </c>
      <c r="VIW23" s="24">
        <v>0</v>
      </c>
      <c r="VIX23" s="24">
        <v>0</v>
      </c>
      <c r="VIY23" s="24">
        <v>0</v>
      </c>
      <c r="VIZ23" s="24">
        <v>0</v>
      </c>
      <c r="VJA23" s="24">
        <v>0</v>
      </c>
      <c r="VJB23" s="24">
        <v>0</v>
      </c>
      <c r="VJC23" s="24">
        <v>0</v>
      </c>
      <c r="VJD23" s="24">
        <v>0</v>
      </c>
      <c r="VJE23" s="24">
        <v>0</v>
      </c>
      <c r="VJF23" s="24">
        <v>0</v>
      </c>
      <c r="VJG23" s="24">
        <v>0</v>
      </c>
      <c r="VJH23" s="24">
        <v>0</v>
      </c>
      <c r="VJI23" s="24">
        <v>0</v>
      </c>
      <c r="VJJ23" s="24">
        <v>0</v>
      </c>
      <c r="VJK23" s="24">
        <v>0</v>
      </c>
      <c r="VJL23" s="24">
        <v>0</v>
      </c>
      <c r="VJM23" s="24">
        <v>0</v>
      </c>
      <c r="VJN23" s="24">
        <v>0</v>
      </c>
      <c r="VJO23" s="24">
        <v>0</v>
      </c>
      <c r="VJP23" s="24">
        <v>0</v>
      </c>
      <c r="VJQ23" s="24">
        <v>0</v>
      </c>
      <c r="VJR23" s="24">
        <v>0</v>
      </c>
      <c r="VJS23" s="24">
        <v>0</v>
      </c>
      <c r="VJT23" s="24">
        <v>0</v>
      </c>
      <c r="VJU23" s="24">
        <v>0</v>
      </c>
      <c r="VJV23" s="24">
        <v>0</v>
      </c>
      <c r="VJW23" s="24">
        <v>0</v>
      </c>
      <c r="VJX23" s="24">
        <v>0</v>
      </c>
      <c r="VJY23" s="24">
        <v>0</v>
      </c>
      <c r="VJZ23" s="24">
        <v>0</v>
      </c>
      <c r="VKA23" s="24">
        <v>0</v>
      </c>
      <c r="VKB23" s="24">
        <v>0</v>
      </c>
      <c r="VKC23" s="24">
        <v>0</v>
      </c>
      <c r="VKD23" s="24">
        <v>0</v>
      </c>
      <c r="VKE23" s="24">
        <v>0</v>
      </c>
      <c r="VKF23" s="24">
        <v>0</v>
      </c>
      <c r="VKG23" s="24">
        <v>0</v>
      </c>
      <c r="VKH23" s="24">
        <v>0</v>
      </c>
      <c r="VKI23" s="24">
        <v>0</v>
      </c>
      <c r="VKJ23" s="24">
        <v>0</v>
      </c>
      <c r="VKK23" s="24">
        <v>0</v>
      </c>
      <c r="VKL23" s="24">
        <v>0</v>
      </c>
      <c r="VKM23" s="24">
        <v>0</v>
      </c>
      <c r="VKN23" s="24">
        <v>0</v>
      </c>
      <c r="VKO23" s="24">
        <v>0</v>
      </c>
      <c r="VKP23" s="24">
        <v>0</v>
      </c>
      <c r="VKQ23" s="24">
        <v>0</v>
      </c>
      <c r="VKR23" s="24">
        <v>0</v>
      </c>
      <c r="VKS23" s="24">
        <v>0</v>
      </c>
      <c r="VKT23" s="24">
        <v>0</v>
      </c>
      <c r="VKU23" s="24">
        <v>0</v>
      </c>
      <c r="VKV23" s="24">
        <v>0</v>
      </c>
      <c r="VKW23" s="24">
        <v>0</v>
      </c>
      <c r="VKX23" s="24">
        <v>0</v>
      </c>
      <c r="VKY23" s="24">
        <v>0</v>
      </c>
      <c r="VKZ23" s="24">
        <v>0</v>
      </c>
      <c r="VLA23" s="24">
        <v>0</v>
      </c>
      <c r="VLB23" s="24">
        <v>0</v>
      </c>
      <c r="VLC23" s="24">
        <v>0</v>
      </c>
      <c r="VLD23" s="24">
        <v>0</v>
      </c>
      <c r="VLE23" s="24">
        <v>0</v>
      </c>
      <c r="VLF23" s="24">
        <v>0</v>
      </c>
      <c r="VLG23" s="24">
        <v>0</v>
      </c>
      <c r="VLH23" s="24">
        <v>0</v>
      </c>
      <c r="VLI23" s="24">
        <v>0</v>
      </c>
      <c r="VLJ23" s="24">
        <v>0</v>
      </c>
      <c r="VLK23" s="24">
        <v>0</v>
      </c>
      <c r="VLL23" s="24">
        <v>0</v>
      </c>
      <c r="VLM23" s="24">
        <v>0</v>
      </c>
      <c r="VLN23" s="24">
        <v>0</v>
      </c>
      <c r="VLO23" s="24">
        <v>0</v>
      </c>
      <c r="VLP23" s="24">
        <v>0</v>
      </c>
      <c r="VLQ23" s="24">
        <v>0</v>
      </c>
      <c r="VLR23" s="24">
        <v>0</v>
      </c>
      <c r="VLS23" s="24">
        <v>0</v>
      </c>
      <c r="VLT23" s="24">
        <v>0</v>
      </c>
      <c r="VLU23" s="24">
        <v>0</v>
      </c>
      <c r="VLV23" s="24">
        <v>0</v>
      </c>
      <c r="VLW23" s="24">
        <v>0</v>
      </c>
      <c r="VLX23" s="24">
        <v>0</v>
      </c>
      <c r="VLY23" s="24">
        <v>0</v>
      </c>
      <c r="VLZ23" s="24">
        <v>0</v>
      </c>
      <c r="VMA23" s="24">
        <v>0</v>
      </c>
      <c r="VMB23" s="24">
        <v>0</v>
      </c>
      <c r="VMC23" s="24">
        <v>0</v>
      </c>
      <c r="VMD23" s="24">
        <v>0</v>
      </c>
      <c r="VME23" s="24">
        <v>0</v>
      </c>
      <c r="VMF23" s="24">
        <v>0</v>
      </c>
      <c r="VMG23" s="24">
        <v>0</v>
      </c>
      <c r="VMH23" s="24">
        <v>0</v>
      </c>
      <c r="VMI23" s="24">
        <v>0</v>
      </c>
      <c r="VMJ23" s="24">
        <v>0</v>
      </c>
      <c r="VMK23" s="24">
        <v>0</v>
      </c>
      <c r="VML23" s="24">
        <v>0</v>
      </c>
      <c r="VMM23" s="24">
        <v>0</v>
      </c>
      <c r="VMN23" s="24">
        <v>0</v>
      </c>
      <c r="VMO23" s="24">
        <v>0</v>
      </c>
      <c r="VMP23" s="24">
        <v>0</v>
      </c>
      <c r="VMQ23" s="24">
        <v>0</v>
      </c>
      <c r="VMR23" s="24">
        <v>0</v>
      </c>
      <c r="VMS23" s="24">
        <v>0</v>
      </c>
      <c r="VMT23" s="24">
        <v>0</v>
      </c>
      <c r="VMU23" s="24">
        <v>0</v>
      </c>
      <c r="VMV23" s="24">
        <v>0</v>
      </c>
      <c r="VMW23" s="24">
        <v>0</v>
      </c>
      <c r="VMX23" s="24">
        <v>0</v>
      </c>
      <c r="VMY23" s="24">
        <v>0</v>
      </c>
      <c r="VMZ23" s="24">
        <v>0</v>
      </c>
      <c r="VNA23" s="24">
        <v>0</v>
      </c>
      <c r="VNB23" s="24">
        <v>0</v>
      </c>
      <c r="VNC23" s="24">
        <v>0</v>
      </c>
      <c r="VND23" s="24">
        <v>0</v>
      </c>
      <c r="VNE23" s="24">
        <v>0</v>
      </c>
      <c r="VNF23" s="24">
        <v>0</v>
      </c>
      <c r="VNG23" s="24">
        <v>0</v>
      </c>
      <c r="VNH23" s="24">
        <v>0</v>
      </c>
      <c r="VNI23" s="24">
        <v>0</v>
      </c>
      <c r="VNJ23" s="24">
        <v>0</v>
      </c>
      <c r="VNK23" s="24">
        <v>0</v>
      </c>
      <c r="VNL23" s="24">
        <v>0</v>
      </c>
      <c r="VNM23" s="24">
        <v>0</v>
      </c>
      <c r="VNN23" s="24">
        <v>0</v>
      </c>
      <c r="VNO23" s="24">
        <v>0</v>
      </c>
      <c r="VNP23" s="24">
        <v>0</v>
      </c>
      <c r="VNQ23" s="24">
        <v>0</v>
      </c>
      <c r="VNR23" s="24">
        <v>0</v>
      </c>
      <c r="VNS23" s="24">
        <v>0</v>
      </c>
      <c r="VNT23" s="24">
        <v>0</v>
      </c>
      <c r="VNU23" s="24">
        <v>0</v>
      </c>
      <c r="VNV23" s="24">
        <v>0</v>
      </c>
      <c r="VNW23" s="24">
        <v>0</v>
      </c>
      <c r="VNX23" s="24">
        <v>0</v>
      </c>
      <c r="VNY23" s="24">
        <v>0</v>
      </c>
      <c r="VNZ23" s="24">
        <v>0</v>
      </c>
      <c r="VOA23" s="24">
        <v>0</v>
      </c>
      <c r="VOB23" s="24">
        <v>0</v>
      </c>
      <c r="VOC23" s="24">
        <v>0</v>
      </c>
      <c r="VOD23" s="24">
        <v>0</v>
      </c>
      <c r="VOE23" s="24">
        <v>0</v>
      </c>
      <c r="VOF23" s="24">
        <v>0</v>
      </c>
      <c r="VOG23" s="24">
        <v>0</v>
      </c>
      <c r="VOH23" s="24">
        <v>0</v>
      </c>
      <c r="VOI23" s="24">
        <v>0</v>
      </c>
      <c r="VOJ23" s="24">
        <v>0</v>
      </c>
      <c r="VOK23" s="24">
        <v>0</v>
      </c>
      <c r="VOL23" s="24">
        <v>0</v>
      </c>
      <c r="VOM23" s="24">
        <v>0</v>
      </c>
      <c r="VON23" s="24">
        <v>0</v>
      </c>
      <c r="VOO23" s="24">
        <v>0</v>
      </c>
      <c r="VOP23" s="24">
        <v>0</v>
      </c>
      <c r="VOQ23" s="24">
        <v>0</v>
      </c>
      <c r="VOR23" s="24">
        <v>0</v>
      </c>
      <c r="VOS23" s="24">
        <v>0</v>
      </c>
      <c r="VOT23" s="24">
        <v>0</v>
      </c>
      <c r="VOU23" s="24">
        <v>0</v>
      </c>
      <c r="VOV23" s="24">
        <v>0</v>
      </c>
      <c r="VOW23" s="24">
        <v>0</v>
      </c>
      <c r="VOX23" s="24">
        <v>0</v>
      </c>
      <c r="VOY23" s="24">
        <v>0</v>
      </c>
      <c r="VOZ23" s="24">
        <v>0</v>
      </c>
      <c r="VPA23" s="24">
        <v>0</v>
      </c>
      <c r="VPB23" s="24">
        <v>0</v>
      </c>
      <c r="VPC23" s="24">
        <v>0</v>
      </c>
      <c r="VPD23" s="24">
        <v>0</v>
      </c>
      <c r="VPE23" s="24">
        <v>0</v>
      </c>
      <c r="VPF23" s="24">
        <v>0</v>
      </c>
      <c r="VPG23" s="24">
        <v>0</v>
      </c>
      <c r="VPH23" s="24">
        <v>0</v>
      </c>
      <c r="VPI23" s="24">
        <v>0</v>
      </c>
      <c r="VPJ23" s="24">
        <v>0</v>
      </c>
      <c r="VPK23" s="24">
        <v>0</v>
      </c>
      <c r="VPL23" s="24">
        <v>0</v>
      </c>
      <c r="VPM23" s="24">
        <v>0</v>
      </c>
      <c r="VPN23" s="24">
        <v>0</v>
      </c>
      <c r="VPO23" s="24">
        <v>0</v>
      </c>
      <c r="VPP23" s="24">
        <v>0</v>
      </c>
      <c r="VPQ23" s="24">
        <v>0</v>
      </c>
      <c r="VPR23" s="24">
        <v>0</v>
      </c>
      <c r="VPS23" s="24">
        <v>0</v>
      </c>
      <c r="VPT23" s="24">
        <v>0</v>
      </c>
      <c r="VPU23" s="24">
        <v>0</v>
      </c>
      <c r="VPV23" s="24">
        <v>0</v>
      </c>
      <c r="VPW23" s="24">
        <v>0</v>
      </c>
      <c r="VPX23" s="24">
        <v>0</v>
      </c>
      <c r="VPY23" s="24">
        <v>0</v>
      </c>
      <c r="VPZ23" s="24">
        <v>0</v>
      </c>
      <c r="VQA23" s="24">
        <v>0</v>
      </c>
      <c r="VQB23" s="24">
        <v>0</v>
      </c>
      <c r="VQC23" s="24">
        <v>0</v>
      </c>
      <c r="VQD23" s="24">
        <v>0</v>
      </c>
      <c r="VQE23" s="24">
        <v>0</v>
      </c>
      <c r="VQF23" s="24">
        <v>0</v>
      </c>
      <c r="VQG23" s="24">
        <v>0</v>
      </c>
      <c r="VQH23" s="24">
        <v>0</v>
      </c>
      <c r="VQI23" s="24">
        <v>0</v>
      </c>
      <c r="VQJ23" s="24">
        <v>0</v>
      </c>
      <c r="VQK23" s="24">
        <v>0</v>
      </c>
      <c r="VQL23" s="24">
        <v>0</v>
      </c>
      <c r="VQM23" s="24">
        <v>0</v>
      </c>
      <c r="VQN23" s="24">
        <v>0</v>
      </c>
      <c r="VQO23" s="24">
        <v>0</v>
      </c>
      <c r="VQP23" s="24">
        <v>0</v>
      </c>
      <c r="VQQ23" s="24">
        <v>0</v>
      </c>
      <c r="VQR23" s="24">
        <v>0</v>
      </c>
      <c r="VQS23" s="24">
        <v>0</v>
      </c>
      <c r="VQT23" s="24">
        <v>0</v>
      </c>
      <c r="VQU23" s="24">
        <v>0</v>
      </c>
      <c r="VQV23" s="24">
        <v>0</v>
      </c>
      <c r="VQW23" s="24">
        <v>0</v>
      </c>
      <c r="VQX23" s="24">
        <v>0</v>
      </c>
      <c r="VQY23" s="24">
        <v>0</v>
      </c>
      <c r="VQZ23" s="24">
        <v>0</v>
      </c>
      <c r="VRA23" s="24">
        <v>0</v>
      </c>
      <c r="VRB23" s="24">
        <v>0</v>
      </c>
      <c r="VRC23" s="24">
        <v>0</v>
      </c>
      <c r="VRD23" s="24">
        <v>0</v>
      </c>
      <c r="VRE23" s="24">
        <v>0</v>
      </c>
      <c r="VRF23" s="24">
        <v>0</v>
      </c>
      <c r="VRG23" s="24">
        <v>0</v>
      </c>
      <c r="VRH23" s="24">
        <v>0</v>
      </c>
      <c r="VRI23" s="24">
        <v>0</v>
      </c>
      <c r="VRJ23" s="24">
        <v>0</v>
      </c>
      <c r="VRK23" s="24">
        <v>0</v>
      </c>
      <c r="VRL23" s="24">
        <v>0</v>
      </c>
      <c r="VRM23" s="24">
        <v>0</v>
      </c>
      <c r="VRN23" s="24">
        <v>0</v>
      </c>
      <c r="VRO23" s="24">
        <v>0</v>
      </c>
      <c r="VRP23" s="24">
        <v>0</v>
      </c>
      <c r="VRQ23" s="24">
        <v>0</v>
      </c>
      <c r="VRR23" s="24">
        <v>0</v>
      </c>
      <c r="VRS23" s="24">
        <v>0</v>
      </c>
      <c r="VRT23" s="24">
        <v>0</v>
      </c>
      <c r="VRU23" s="24">
        <v>0</v>
      </c>
      <c r="VRV23" s="24">
        <v>0</v>
      </c>
      <c r="VRW23" s="24">
        <v>0</v>
      </c>
      <c r="VRX23" s="24">
        <v>0</v>
      </c>
      <c r="VRY23" s="24">
        <v>0</v>
      </c>
      <c r="VRZ23" s="24">
        <v>0</v>
      </c>
      <c r="VSA23" s="24">
        <v>0</v>
      </c>
      <c r="VSB23" s="24">
        <v>0</v>
      </c>
      <c r="VSC23" s="24">
        <v>0</v>
      </c>
      <c r="VSD23" s="24">
        <v>0</v>
      </c>
      <c r="VSE23" s="24">
        <v>0</v>
      </c>
      <c r="VSF23" s="24">
        <v>0</v>
      </c>
      <c r="VSG23" s="24">
        <v>0</v>
      </c>
      <c r="VSH23" s="24">
        <v>0</v>
      </c>
      <c r="VSI23" s="24">
        <v>0</v>
      </c>
      <c r="VSJ23" s="24">
        <v>0</v>
      </c>
      <c r="VSK23" s="24">
        <v>0</v>
      </c>
      <c r="VSL23" s="24">
        <v>0</v>
      </c>
      <c r="VSM23" s="24">
        <v>0</v>
      </c>
      <c r="VSN23" s="24">
        <v>0</v>
      </c>
      <c r="VSO23" s="24">
        <v>0</v>
      </c>
      <c r="VSP23" s="24">
        <v>0</v>
      </c>
      <c r="VSQ23" s="24">
        <v>0</v>
      </c>
      <c r="VSR23" s="24">
        <v>0</v>
      </c>
      <c r="VSS23" s="24">
        <v>0</v>
      </c>
      <c r="VST23" s="24">
        <v>0</v>
      </c>
      <c r="VSU23" s="24">
        <v>0</v>
      </c>
      <c r="VSV23" s="24">
        <v>0</v>
      </c>
      <c r="VSW23" s="24">
        <v>0</v>
      </c>
      <c r="VSX23" s="24">
        <v>0</v>
      </c>
      <c r="VSY23" s="24">
        <v>0</v>
      </c>
      <c r="VSZ23" s="24">
        <v>0</v>
      </c>
      <c r="VTA23" s="24">
        <v>0</v>
      </c>
      <c r="VTB23" s="24">
        <v>0</v>
      </c>
      <c r="VTC23" s="24">
        <v>0</v>
      </c>
      <c r="VTD23" s="24">
        <v>0</v>
      </c>
      <c r="VTE23" s="24">
        <v>0</v>
      </c>
      <c r="VTF23" s="24">
        <v>0</v>
      </c>
      <c r="VTG23" s="24">
        <v>0</v>
      </c>
      <c r="VTH23" s="24">
        <v>0</v>
      </c>
      <c r="VTI23" s="24">
        <v>0</v>
      </c>
      <c r="VTJ23" s="24">
        <v>0</v>
      </c>
      <c r="VTK23" s="24">
        <v>0</v>
      </c>
      <c r="VTL23" s="24">
        <v>0</v>
      </c>
      <c r="VTM23" s="24">
        <v>0</v>
      </c>
      <c r="VTN23" s="24">
        <v>0</v>
      </c>
      <c r="VTO23" s="24">
        <v>0</v>
      </c>
      <c r="VTP23" s="24">
        <v>0</v>
      </c>
      <c r="VTQ23" s="24">
        <v>0</v>
      </c>
      <c r="VTR23" s="24">
        <v>0</v>
      </c>
      <c r="VTS23" s="24">
        <v>0</v>
      </c>
      <c r="VTT23" s="24">
        <v>0</v>
      </c>
      <c r="VTU23" s="24">
        <v>0</v>
      </c>
      <c r="VTV23" s="24">
        <v>0</v>
      </c>
      <c r="VTW23" s="24">
        <v>0</v>
      </c>
      <c r="VTX23" s="24">
        <v>0</v>
      </c>
      <c r="VTY23" s="24">
        <v>0</v>
      </c>
      <c r="VTZ23" s="24">
        <v>0</v>
      </c>
      <c r="VUA23" s="24">
        <v>0</v>
      </c>
      <c r="VUB23" s="24">
        <v>0</v>
      </c>
      <c r="VUC23" s="24">
        <v>0</v>
      </c>
      <c r="VUD23" s="24">
        <v>0</v>
      </c>
      <c r="VUE23" s="24">
        <v>0</v>
      </c>
      <c r="VUF23" s="24">
        <v>0</v>
      </c>
      <c r="VUG23" s="24">
        <v>0</v>
      </c>
      <c r="VUH23" s="24">
        <v>0</v>
      </c>
      <c r="VUI23" s="24">
        <v>0</v>
      </c>
      <c r="VUJ23" s="24">
        <v>0</v>
      </c>
      <c r="VUK23" s="24">
        <v>0</v>
      </c>
      <c r="VUL23" s="24">
        <v>0</v>
      </c>
      <c r="VUM23" s="24">
        <v>0</v>
      </c>
      <c r="VUN23" s="24">
        <v>0</v>
      </c>
      <c r="VUO23" s="24">
        <v>0</v>
      </c>
      <c r="VUP23" s="24">
        <v>0</v>
      </c>
      <c r="VUQ23" s="24">
        <v>0</v>
      </c>
      <c r="VUR23" s="24">
        <v>0</v>
      </c>
      <c r="VUS23" s="24">
        <v>0</v>
      </c>
      <c r="VUT23" s="24">
        <v>0</v>
      </c>
      <c r="VUU23" s="24">
        <v>0</v>
      </c>
      <c r="VUV23" s="24">
        <v>0</v>
      </c>
      <c r="VUW23" s="24">
        <v>0</v>
      </c>
      <c r="VUX23" s="24">
        <v>0</v>
      </c>
      <c r="VUY23" s="24">
        <v>0</v>
      </c>
      <c r="VUZ23" s="24">
        <v>0</v>
      </c>
      <c r="VVA23" s="24">
        <v>0</v>
      </c>
      <c r="VVB23" s="24">
        <v>0</v>
      </c>
      <c r="VVC23" s="24">
        <v>0</v>
      </c>
      <c r="VVD23" s="24">
        <v>0</v>
      </c>
      <c r="VVE23" s="24">
        <v>0</v>
      </c>
      <c r="VVF23" s="24">
        <v>0</v>
      </c>
      <c r="VVG23" s="24">
        <v>0</v>
      </c>
      <c r="VVH23" s="24">
        <v>0</v>
      </c>
      <c r="VVI23" s="24">
        <v>0</v>
      </c>
      <c r="VVJ23" s="24">
        <v>0</v>
      </c>
      <c r="VVK23" s="24">
        <v>0</v>
      </c>
      <c r="VVL23" s="24">
        <v>0</v>
      </c>
      <c r="VVM23" s="24">
        <v>0</v>
      </c>
      <c r="VVN23" s="24">
        <v>0</v>
      </c>
      <c r="VVO23" s="24">
        <v>0</v>
      </c>
      <c r="VVP23" s="24">
        <v>0</v>
      </c>
      <c r="VVQ23" s="24">
        <v>0</v>
      </c>
      <c r="VVR23" s="24">
        <v>0</v>
      </c>
      <c r="VVS23" s="24">
        <v>0</v>
      </c>
      <c r="VVT23" s="24">
        <v>0</v>
      </c>
      <c r="VVU23" s="24">
        <v>0</v>
      </c>
      <c r="VVV23" s="24">
        <v>0</v>
      </c>
      <c r="VVW23" s="24">
        <v>0</v>
      </c>
      <c r="VVX23" s="24">
        <v>0</v>
      </c>
      <c r="VVY23" s="24">
        <v>0</v>
      </c>
      <c r="VVZ23" s="24">
        <v>0</v>
      </c>
      <c r="VWA23" s="24">
        <v>0</v>
      </c>
      <c r="VWB23" s="24">
        <v>0</v>
      </c>
      <c r="VWC23" s="24">
        <v>0</v>
      </c>
      <c r="VWD23" s="24">
        <v>0</v>
      </c>
      <c r="VWE23" s="24">
        <v>0</v>
      </c>
      <c r="VWF23" s="24">
        <v>0</v>
      </c>
      <c r="VWG23" s="24">
        <v>0</v>
      </c>
      <c r="VWH23" s="24">
        <v>0</v>
      </c>
      <c r="VWI23" s="24">
        <v>0</v>
      </c>
      <c r="VWJ23" s="24">
        <v>0</v>
      </c>
      <c r="VWK23" s="24">
        <v>0</v>
      </c>
      <c r="VWL23" s="24">
        <v>0</v>
      </c>
      <c r="VWM23" s="24">
        <v>0</v>
      </c>
      <c r="VWN23" s="24">
        <v>0</v>
      </c>
      <c r="VWO23" s="24">
        <v>0</v>
      </c>
      <c r="VWP23" s="24">
        <v>0</v>
      </c>
      <c r="VWQ23" s="24">
        <v>0</v>
      </c>
      <c r="VWR23" s="24">
        <v>0</v>
      </c>
      <c r="VWS23" s="24">
        <v>0</v>
      </c>
      <c r="VWT23" s="24">
        <v>0</v>
      </c>
      <c r="VWU23" s="24">
        <v>0</v>
      </c>
      <c r="VWV23" s="24">
        <v>0</v>
      </c>
      <c r="VWW23" s="24">
        <v>0</v>
      </c>
      <c r="VWX23" s="24">
        <v>0</v>
      </c>
      <c r="VWY23" s="24">
        <v>0</v>
      </c>
      <c r="VWZ23" s="24">
        <v>0</v>
      </c>
      <c r="VXA23" s="24">
        <v>0</v>
      </c>
      <c r="VXB23" s="24">
        <v>0</v>
      </c>
      <c r="VXC23" s="24">
        <v>0</v>
      </c>
      <c r="VXD23" s="24">
        <v>0</v>
      </c>
      <c r="VXE23" s="24">
        <v>0</v>
      </c>
      <c r="VXF23" s="24">
        <v>0</v>
      </c>
      <c r="VXG23" s="24">
        <v>0</v>
      </c>
      <c r="VXH23" s="24">
        <v>0</v>
      </c>
      <c r="VXI23" s="24">
        <v>0</v>
      </c>
      <c r="VXJ23" s="24">
        <v>0</v>
      </c>
      <c r="VXK23" s="24">
        <v>0</v>
      </c>
      <c r="VXL23" s="24">
        <v>0</v>
      </c>
      <c r="VXM23" s="24">
        <v>0</v>
      </c>
      <c r="VXN23" s="24">
        <v>0</v>
      </c>
      <c r="VXO23" s="24">
        <v>0</v>
      </c>
      <c r="VXP23" s="24">
        <v>0</v>
      </c>
      <c r="VXQ23" s="24">
        <v>0</v>
      </c>
      <c r="VXR23" s="24">
        <v>0</v>
      </c>
      <c r="VXS23" s="24">
        <v>0</v>
      </c>
      <c r="VXT23" s="24">
        <v>0</v>
      </c>
      <c r="VXU23" s="24">
        <v>0</v>
      </c>
      <c r="VXV23" s="24">
        <v>0</v>
      </c>
      <c r="VXW23" s="24">
        <v>0</v>
      </c>
      <c r="VXX23" s="24">
        <v>0</v>
      </c>
      <c r="VXY23" s="24">
        <v>0</v>
      </c>
      <c r="VXZ23" s="24">
        <v>0</v>
      </c>
      <c r="VYA23" s="24">
        <v>0</v>
      </c>
      <c r="VYB23" s="24">
        <v>0</v>
      </c>
      <c r="VYC23" s="24">
        <v>0</v>
      </c>
      <c r="VYD23" s="24">
        <v>0</v>
      </c>
      <c r="VYE23" s="24">
        <v>0</v>
      </c>
      <c r="VYF23" s="24">
        <v>0</v>
      </c>
      <c r="VYG23" s="24">
        <v>0</v>
      </c>
      <c r="VYH23" s="24">
        <v>0</v>
      </c>
      <c r="VYI23" s="24">
        <v>0</v>
      </c>
      <c r="VYJ23" s="24">
        <v>0</v>
      </c>
      <c r="VYK23" s="24">
        <v>0</v>
      </c>
      <c r="VYL23" s="24">
        <v>0</v>
      </c>
      <c r="VYM23" s="24">
        <v>0</v>
      </c>
      <c r="VYN23" s="24">
        <v>0</v>
      </c>
      <c r="VYO23" s="24">
        <v>0</v>
      </c>
      <c r="VYP23" s="24">
        <v>0</v>
      </c>
      <c r="VYQ23" s="24">
        <v>0</v>
      </c>
      <c r="VYR23" s="24">
        <v>0</v>
      </c>
      <c r="VYS23" s="24">
        <v>0</v>
      </c>
      <c r="VYT23" s="24">
        <v>0</v>
      </c>
      <c r="VYU23" s="24">
        <v>0</v>
      </c>
      <c r="VYV23" s="24">
        <v>0</v>
      </c>
      <c r="VYW23" s="24">
        <v>0</v>
      </c>
      <c r="VYX23" s="24">
        <v>0</v>
      </c>
      <c r="VYY23" s="24">
        <v>0</v>
      </c>
      <c r="VYZ23" s="24">
        <v>0</v>
      </c>
      <c r="VZA23" s="24">
        <v>0</v>
      </c>
      <c r="VZB23" s="24">
        <v>0</v>
      </c>
      <c r="VZC23" s="24">
        <v>0</v>
      </c>
      <c r="VZD23" s="24">
        <v>0</v>
      </c>
      <c r="VZE23" s="24">
        <v>0</v>
      </c>
      <c r="VZF23" s="24">
        <v>0</v>
      </c>
      <c r="VZG23" s="24">
        <v>0</v>
      </c>
      <c r="VZH23" s="24">
        <v>0</v>
      </c>
      <c r="VZI23" s="24">
        <v>0</v>
      </c>
      <c r="VZJ23" s="24">
        <v>0</v>
      </c>
      <c r="VZK23" s="24">
        <v>0</v>
      </c>
      <c r="VZL23" s="24">
        <v>0</v>
      </c>
      <c r="VZM23" s="24">
        <v>0</v>
      </c>
      <c r="VZN23" s="24">
        <v>0</v>
      </c>
      <c r="VZO23" s="24">
        <v>0</v>
      </c>
      <c r="VZP23" s="24">
        <v>0</v>
      </c>
      <c r="VZQ23" s="24">
        <v>0</v>
      </c>
      <c r="VZR23" s="24">
        <v>0</v>
      </c>
      <c r="VZS23" s="24">
        <v>0</v>
      </c>
      <c r="VZT23" s="24">
        <v>0</v>
      </c>
      <c r="VZU23" s="24">
        <v>0</v>
      </c>
      <c r="VZV23" s="24">
        <v>0</v>
      </c>
      <c r="VZW23" s="24">
        <v>0</v>
      </c>
      <c r="VZX23" s="24">
        <v>0</v>
      </c>
      <c r="VZY23" s="24">
        <v>0</v>
      </c>
      <c r="VZZ23" s="24">
        <v>0</v>
      </c>
      <c r="WAA23" s="24">
        <v>0</v>
      </c>
      <c r="WAB23" s="24">
        <v>0</v>
      </c>
      <c r="WAC23" s="24">
        <v>0</v>
      </c>
      <c r="WAD23" s="24">
        <v>0</v>
      </c>
      <c r="WAE23" s="24">
        <v>0</v>
      </c>
      <c r="WAF23" s="24">
        <v>0</v>
      </c>
      <c r="WAG23" s="24">
        <v>0</v>
      </c>
      <c r="WAH23" s="24">
        <v>0</v>
      </c>
      <c r="WAI23" s="24">
        <v>0</v>
      </c>
      <c r="WAJ23" s="24">
        <v>0</v>
      </c>
      <c r="WAK23" s="24">
        <v>0</v>
      </c>
      <c r="WAL23" s="24">
        <v>0</v>
      </c>
      <c r="WAM23" s="24">
        <v>0</v>
      </c>
      <c r="WAN23" s="24">
        <v>0</v>
      </c>
      <c r="WAO23" s="24">
        <v>0</v>
      </c>
      <c r="WAP23" s="24">
        <v>0</v>
      </c>
      <c r="WAQ23" s="24">
        <v>0</v>
      </c>
      <c r="WAR23" s="24">
        <v>0</v>
      </c>
      <c r="WAS23" s="24">
        <v>0</v>
      </c>
      <c r="WAT23" s="24">
        <v>0</v>
      </c>
      <c r="WAU23" s="24">
        <v>0</v>
      </c>
      <c r="WAV23" s="24">
        <v>0</v>
      </c>
      <c r="WAW23" s="24">
        <v>0</v>
      </c>
      <c r="WAX23" s="24">
        <v>0</v>
      </c>
      <c r="WAY23" s="24">
        <v>0</v>
      </c>
      <c r="WAZ23" s="24">
        <v>0</v>
      </c>
      <c r="WBA23" s="24">
        <v>0</v>
      </c>
      <c r="WBB23" s="24">
        <v>0</v>
      </c>
      <c r="WBC23" s="24">
        <v>0</v>
      </c>
      <c r="WBD23" s="24">
        <v>0</v>
      </c>
      <c r="WBE23" s="24">
        <v>0</v>
      </c>
      <c r="WBF23" s="24">
        <v>0</v>
      </c>
      <c r="WBG23" s="24">
        <v>0</v>
      </c>
      <c r="WBH23" s="24">
        <v>0</v>
      </c>
      <c r="WBI23" s="24">
        <v>0</v>
      </c>
      <c r="WBJ23" s="24">
        <v>0</v>
      </c>
      <c r="WBK23" s="24">
        <v>0</v>
      </c>
      <c r="WBL23" s="24">
        <v>0</v>
      </c>
      <c r="WBM23" s="24">
        <v>0</v>
      </c>
      <c r="WBN23" s="24">
        <v>0</v>
      </c>
      <c r="WBO23" s="24">
        <v>0</v>
      </c>
      <c r="WBP23" s="24">
        <v>0</v>
      </c>
      <c r="WBQ23" s="24">
        <v>0</v>
      </c>
      <c r="WBR23" s="24">
        <v>0</v>
      </c>
      <c r="WBS23" s="24">
        <v>0</v>
      </c>
      <c r="WBT23" s="24">
        <v>0</v>
      </c>
      <c r="WBU23" s="24">
        <v>0</v>
      </c>
      <c r="WBV23" s="24">
        <v>0</v>
      </c>
      <c r="WBW23" s="24">
        <v>0</v>
      </c>
      <c r="WBX23" s="24">
        <v>0</v>
      </c>
      <c r="WBY23" s="24">
        <v>0</v>
      </c>
      <c r="WBZ23" s="24">
        <v>0</v>
      </c>
      <c r="WCA23" s="24">
        <v>0</v>
      </c>
      <c r="WCB23" s="24">
        <v>0</v>
      </c>
      <c r="WCC23" s="24">
        <v>0</v>
      </c>
      <c r="WCD23" s="24">
        <v>0</v>
      </c>
      <c r="WCE23" s="24">
        <v>0</v>
      </c>
      <c r="WCF23" s="24">
        <v>0</v>
      </c>
      <c r="WCG23" s="24">
        <v>0</v>
      </c>
      <c r="WCH23" s="24">
        <v>0</v>
      </c>
      <c r="WCI23" s="24">
        <v>0</v>
      </c>
      <c r="WCJ23" s="24">
        <v>0</v>
      </c>
      <c r="WCK23" s="24">
        <v>0</v>
      </c>
      <c r="WCL23" s="24">
        <v>0</v>
      </c>
      <c r="WCM23" s="24">
        <v>0</v>
      </c>
      <c r="WCN23" s="24">
        <v>0</v>
      </c>
      <c r="WCO23" s="24">
        <v>0</v>
      </c>
      <c r="WCP23" s="24">
        <v>0</v>
      </c>
      <c r="WCQ23" s="24">
        <v>0</v>
      </c>
      <c r="WCR23" s="24">
        <v>0</v>
      </c>
      <c r="WCS23" s="24">
        <v>0</v>
      </c>
      <c r="WCT23" s="24">
        <v>0</v>
      </c>
      <c r="WCU23" s="24">
        <v>0</v>
      </c>
      <c r="WCV23" s="24">
        <v>0</v>
      </c>
      <c r="WCW23" s="24">
        <v>0</v>
      </c>
      <c r="WCX23" s="24">
        <v>0</v>
      </c>
      <c r="WCY23" s="24">
        <v>0</v>
      </c>
      <c r="WCZ23" s="24">
        <v>0</v>
      </c>
      <c r="WDA23" s="24">
        <v>0</v>
      </c>
      <c r="WDB23" s="24">
        <v>0</v>
      </c>
      <c r="WDC23" s="24">
        <v>0</v>
      </c>
      <c r="WDD23" s="24">
        <v>0</v>
      </c>
      <c r="WDE23" s="24">
        <v>0</v>
      </c>
      <c r="WDF23" s="24">
        <v>0</v>
      </c>
      <c r="WDG23" s="24">
        <v>0</v>
      </c>
      <c r="WDH23" s="24">
        <v>0</v>
      </c>
      <c r="WDI23" s="24">
        <v>0</v>
      </c>
      <c r="WDJ23" s="24">
        <v>0</v>
      </c>
      <c r="WDK23" s="24">
        <v>0</v>
      </c>
      <c r="WDL23" s="24">
        <v>0</v>
      </c>
      <c r="WDM23" s="24">
        <v>0</v>
      </c>
      <c r="WDN23" s="24">
        <v>0</v>
      </c>
      <c r="WDO23" s="24">
        <v>0</v>
      </c>
      <c r="WDP23" s="24">
        <v>0</v>
      </c>
      <c r="WDQ23" s="24">
        <v>0</v>
      </c>
      <c r="WDR23" s="24">
        <v>0</v>
      </c>
      <c r="WDS23" s="24">
        <v>0</v>
      </c>
      <c r="WDT23" s="24">
        <v>0</v>
      </c>
      <c r="WDU23" s="24">
        <v>0</v>
      </c>
      <c r="WDV23" s="24">
        <v>0</v>
      </c>
      <c r="WDW23" s="24">
        <v>0</v>
      </c>
      <c r="WDX23" s="24">
        <v>0</v>
      </c>
      <c r="WDY23" s="24">
        <v>0</v>
      </c>
      <c r="WDZ23" s="24">
        <v>0</v>
      </c>
      <c r="WEA23" s="24">
        <v>0</v>
      </c>
      <c r="WEB23" s="24">
        <v>0</v>
      </c>
      <c r="WEC23" s="24">
        <v>0</v>
      </c>
      <c r="WED23" s="24">
        <v>0</v>
      </c>
      <c r="WEE23" s="24">
        <v>0</v>
      </c>
      <c r="WEF23" s="24">
        <v>0</v>
      </c>
      <c r="WEG23" s="24">
        <v>0</v>
      </c>
      <c r="WEH23" s="24">
        <v>0</v>
      </c>
      <c r="WEI23" s="24">
        <v>0</v>
      </c>
      <c r="WEJ23" s="24">
        <v>0</v>
      </c>
      <c r="WEK23" s="24">
        <v>0</v>
      </c>
      <c r="WEL23" s="24">
        <v>0</v>
      </c>
      <c r="WEM23" s="24">
        <v>0</v>
      </c>
      <c r="WEN23" s="24">
        <v>0</v>
      </c>
      <c r="WEO23" s="24">
        <v>0</v>
      </c>
      <c r="WEP23" s="24">
        <v>0</v>
      </c>
      <c r="WEQ23" s="24">
        <v>0</v>
      </c>
      <c r="WER23" s="24">
        <v>0</v>
      </c>
      <c r="WES23" s="24">
        <v>0</v>
      </c>
      <c r="WET23" s="24">
        <v>0</v>
      </c>
      <c r="WEU23" s="24">
        <v>0</v>
      </c>
      <c r="WEV23" s="24">
        <v>0</v>
      </c>
      <c r="WEW23" s="24">
        <v>0</v>
      </c>
      <c r="WEX23" s="24">
        <v>0</v>
      </c>
      <c r="WEY23" s="24">
        <v>0</v>
      </c>
      <c r="WEZ23" s="24">
        <v>0</v>
      </c>
      <c r="WFA23" s="24">
        <v>0</v>
      </c>
      <c r="WFB23" s="24">
        <v>0</v>
      </c>
      <c r="WFC23" s="24">
        <v>0</v>
      </c>
      <c r="WFD23" s="24">
        <v>0</v>
      </c>
      <c r="WFE23" s="24">
        <v>0</v>
      </c>
      <c r="WFF23" s="24">
        <v>0</v>
      </c>
      <c r="WFG23" s="24">
        <v>0</v>
      </c>
      <c r="WFH23" s="24">
        <v>0</v>
      </c>
      <c r="WFI23" s="24">
        <v>0</v>
      </c>
      <c r="WFJ23" s="24">
        <v>0</v>
      </c>
      <c r="WFK23" s="24">
        <v>0</v>
      </c>
      <c r="WFL23" s="24">
        <v>0</v>
      </c>
      <c r="WFM23" s="24">
        <v>0</v>
      </c>
      <c r="WFN23" s="24">
        <v>0</v>
      </c>
      <c r="WFO23" s="24">
        <v>0</v>
      </c>
      <c r="WFP23" s="24">
        <v>0</v>
      </c>
      <c r="WFQ23" s="24">
        <v>0</v>
      </c>
      <c r="WFR23" s="24">
        <v>0</v>
      </c>
      <c r="WFS23" s="24">
        <v>0</v>
      </c>
      <c r="WFT23" s="24">
        <v>0</v>
      </c>
      <c r="WFU23" s="24">
        <v>0</v>
      </c>
      <c r="WFV23" s="24">
        <v>0</v>
      </c>
      <c r="WFW23" s="24">
        <v>0</v>
      </c>
      <c r="WFX23" s="24">
        <v>0</v>
      </c>
      <c r="WFY23" s="24">
        <v>0</v>
      </c>
      <c r="WFZ23" s="24">
        <v>0</v>
      </c>
      <c r="WGA23" s="24">
        <v>0</v>
      </c>
      <c r="WGB23" s="24">
        <v>0</v>
      </c>
      <c r="WGC23" s="24">
        <v>0</v>
      </c>
      <c r="WGD23" s="24">
        <v>0</v>
      </c>
      <c r="WGE23" s="24">
        <v>0</v>
      </c>
      <c r="WGF23" s="24">
        <v>0</v>
      </c>
      <c r="WGG23" s="24">
        <v>0</v>
      </c>
      <c r="WGH23" s="24">
        <v>0</v>
      </c>
      <c r="WGI23" s="24">
        <v>0</v>
      </c>
      <c r="WGJ23" s="24">
        <v>0</v>
      </c>
      <c r="WGK23" s="24">
        <v>0</v>
      </c>
      <c r="WGL23" s="24">
        <v>0</v>
      </c>
      <c r="WGM23" s="24">
        <v>0</v>
      </c>
      <c r="WGN23" s="24">
        <v>0</v>
      </c>
      <c r="WGO23" s="24">
        <v>0</v>
      </c>
      <c r="WGP23" s="24">
        <v>0</v>
      </c>
      <c r="WGQ23" s="24">
        <v>0</v>
      </c>
      <c r="WGR23" s="24">
        <v>0</v>
      </c>
      <c r="WGS23" s="24">
        <v>0</v>
      </c>
      <c r="WGT23" s="24">
        <v>0</v>
      </c>
      <c r="WGU23" s="24">
        <v>0</v>
      </c>
      <c r="WGV23" s="24">
        <v>0</v>
      </c>
      <c r="WGW23" s="24">
        <v>0</v>
      </c>
      <c r="WGX23" s="24">
        <v>0</v>
      </c>
      <c r="WGY23" s="24">
        <v>0</v>
      </c>
      <c r="WGZ23" s="24">
        <v>0</v>
      </c>
      <c r="WHA23" s="24">
        <v>0</v>
      </c>
      <c r="WHB23" s="24">
        <v>0</v>
      </c>
      <c r="WHC23" s="24">
        <v>0</v>
      </c>
      <c r="WHD23" s="24">
        <v>0</v>
      </c>
      <c r="WHE23" s="24">
        <v>0</v>
      </c>
      <c r="WHF23" s="24">
        <v>0</v>
      </c>
      <c r="WHG23" s="24">
        <v>0</v>
      </c>
      <c r="WHH23" s="24">
        <v>0</v>
      </c>
      <c r="WHI23" s="24">
        <v>0</v>
      </c>
      <c r="WHJ23" s="24">
        <v>0</v>
      </c>
      <c r="WHK23" s="24">
        <v>0</v>
      </c>
      <c r="WHL23" s="24">
        <v>0</v>
      </c>
      <c r="WHM23" s="24">
        <v>0</v>
      </c>
      <c r="WHN23" s="24">
        <v>0</v>
      </c>
      <c r="WHO23" s="24">
        <v>0</v>
      </c>
      <c r="WHP23" s="24">
        <v>0</v>
      </c>
      <c r="WHQ23" s="24">
        <v>0</v>
      </c>
      <c r="WHR23" s="24">
        <v>0</v>
      </c>
      <c r="WHS23" s="24">
        <v>0</v>
      </c>
      <c r="WHT23" s="24">
        <v>0</v>
      </c>
      <c r="WHU23" s="24">
        <v>0</v>
      </c>
      <c r="WHV23" s="24">
        <v>0</v>
      </c>
      <c r="WHW23" s="24">
        <v>0</v>
      </c>
      <c r="WHX23" s="24">
        <v>0</v>
      </c>
      <c r="WHY23" s="24">
        <v>0</v>
      </c>
      <c r="WHZ23" s="24">
        <v>0</v>
      </c>
      <c r="WIA23" s="24">
        <v>0</v>
      </c>
      <c r="WIB23" s="24">
        <v>0</v>
      </c>
      <c r="WIC23" s="24">
        <v>0</v>
      </c>
      <c r="WID23" s="24">
        <v>0</v>
      </c>
      <c r="WIE23" s="24">
        <v>0</v>
      </c>
      <c r="WIF23" s="24">
        <v>0</v>
      </c>
      <c r="WIG23" s="24">
        <v>0</v>
      </c>
      <c r="WIH23" s="24">
        <v>0</v>
      </c>
      <c r="WII23" s="24">
        <v>0</v>
      </c>
      <c r="WIJ23" s="24">
        <v>0</v>
      </c>
      <c r="WIK23" s="24">
        <v>0</v>
      </c>
      <c r="WIL23" s="24">
        <v>0</v>
      </c>
      <c r="WIM23" s="24">
        <v>0</v>
      </c>
      <c r="WIN23" s="24">
        <v>0</v>
      </c>
      <c r="WIO23" s="24">
        <v>0</v>
      </c>
      <c r="WIP23" s="24">
        <v>0</v>
      </c>
      <c r="WIQ23" s="24">
        <v>0</v>
      </c>
      <c r="WIR23" s="24">
        <v>0</v>
      </c>
      <c r="WIS23" s="24">
        <v>0</v>
      </c>
      <c r="WIT23" s="24">
        <v>0</v>
      </c>
      <c r="WIU23" s="24">
        <v>0</v>
      </c>
      <c r="WIV23" s="24">
        <v>0</v>
      </c>
      <c r="WIW23" s="24">
        <v>0</v>
      </c>
      <c r="WIX23" s="24">
        <v>0</v>
      </c>
      <c r="WIY23" s="24">
        <v>0</v>
      </c>
      <c r="WIZ23" s="24">
        <v>0</v>
      </c>
      <c r="WJA23" s="24">
        <v>0</v>
      </c>
      <c r="WJB23" s="24">
        <v>0</v>
      </c>
      <c r="WJC23" s="24">
        <v>0</v>
      </c>
      <c r="WJD23" s="24">
        <v>0</v>
      </c>
      <c r="WJE23" s="24">
        <v>0</v>
      </c>
      <c r="WJF23" s="24">
        <v>0</v>
      </c>
      <c r="WJG23" s="24">
        <v>0</v>
      </c>
      <c r="WJH23" s="24">
        <v>0</v>
      </c>
      <c r="WJI23" s="24">
        <v>0</v>
      </c>
      <c r="WJJ23" s="24">
        <v>0</v>
      </c>
      <c r="WJK23" s="24">
        <v>0</v>
      </c>
      <c r="WJL23" s="24">
        <v>0</v>
      </c>
      <c r="WJM23" s="24">
        <v>0</v>
      </c>
      <c r="WJN23" s="24">
        <v>0</v>
      </c>
      <c r="WJO23" s="24">
        <v>0</v>
      </c>
      <c r="WJP23" s="24">
        <v>0</v>
      </c>
      <c r="WJQ23" s="24">
        <v>0</v>
      </c>
      <c r="WJR23" s="24">
        <v>0</v>
      </c>
      <c r="WJS23" s="24">
        <v>0</v>
      </c>
      <c r="WJT23" s="24">
        <v>0</v>
      </c>
      <c r="WJU23" s="24">
        <v>0</v>
      </c>
      <c r="WJV23" s="24">
        <v>0</v>
      </c>
      <c r="WJW23" s="24">
        <v>0</v>
      </c>
      <c r="WJX23" s="24">
        <v>0</v>
      </c>
      <c r="WJY23" s="24">
        <v>0</v>
      </c>
      <c r="WJZ23" s="24">
        <v>0</v>
      </c>
      <c r="WKA23" s="24">
        <v>0</v>
      </c>
      <c r="WKB23" s="24">
        <v>0</v>
      </c>
      <c r="WKC23" s="24">
        <v>0</v>
      </c>
      <c r="WKD23" s="24">
        <v>0</v>
      </c>
      <c r="WKE23" s="24">
        <v>0</v>
      </c>
      <c r="WKF23" s="24">
        <v>0</v>
      </c>
      <c r="WKG23" s="24">
        <v>0</v>
      </c>
      <c r="WKH23" s="24">
        <v>0</v>
      </c>
      <c r="WKI23" s="24">
        <v>0</v>
      </c>
      <c r="WKJ23" s="24">
        <v>0</v>
      </c>
      <c r="WKK23" s="24">
        <v>0</v>
      </c>
      <c r="WKL23" s="24">
        <v>0</v>
      </c>
      <c r="WKM23" s="24">
        <v>0</v>
      </c>
      <c r="WKN23" s="24">
        <v>0</v>
      </c>
      <c r="WKO23" s="24">
        <v>0</v>
      </c>
      <c r="WKP23" s="24">
        <v>0</v>
      </c>
      <c r="WKQ23" s="24">
        <v>0</v>
      </c>
      <c r="WKR23" s="24">
        <v>0</v>
      </c>
      <c r="WKS23" s="24">
        <v>0</v>
      </c>
      <c r="WKT23" s="24">
        <v>0</v>
      </c>
      <c r="WKU23" s="24">
        <v>0</v>
      </c>
      <c r="WKV23" s="24">
        <v>0</v>
      </c>
      <c r="WKW23" s="24">
        <v>0</v>
      </c>
      <c r="WKX23" s="24">
        <v>0</v>
      </c>
      <c r="WKY23" s="24">
        <v>0</v>
      </c>
      <c r="WKZ23" s="24">
        <v>0</v>
      </c>
      <c r="WLA23" s="24">
        <v>0</v>
      </c>
      <c r="WLB23" s="24">
        <v>0</v>
      </c>
      <c r="WLC23" s="24">
        <v>0</v>
      </c>
      <c r="WLD23" s="24">
        <v>0</v>
      </c>
      <c r="WLE23" s="24">
        <v>0</v>
      </c>
      <c r="WLF23" s="24">
        <v>0</v>
      </c>
      <c r="WLG23" s="24">
        <v>0</v>
      </c>
      <c r="WLH23" s="24">
        <v>0</v>
      </c>
      <c r="WLI23" s="24">
        <v>0</v>
      </c>
      <c r="WLJ23" s="24">
        <v>0</v>
      </c>
      <c r="WLK23" s="24">
        <v>0</v>
      </c>
      <c r="WLL23" s="24">
        <v>0</v>
      </c>
      <c r="WLM23" s="24">
        <v>0</v>
      </c>
      <c r="WLN23" s="24">
        <v>0</v>
      </c>
      <c r="WLO23" s="24">
        <v>0</v>
      </c>
      <c r="WLP23" s="24">
        <v>0</v>
      </c>
      <c r="WLQ23" s="24">
        <v>0</v>
      </c>
      <c r="WLR23" s="24">
        <v>0</v>
      </c>
      <c r="WLS23" s="24">
        <v>0</v>
      </c>
      <c r="WLT23" s="24">
        <v>0</v>
      </c>
      <c r="WLU23" s="24">
        <v>0</v>
      </c>
      <c r="WLV23" s="24">
        <v>0</v>
      </c>
      <c r="WLW23" s="24">
        <v>0</v>
      </c>
      <c r="WLX23" s="24">
        <v>0</v>
      </c>
      <c r="WLY23" s="24">
        <v>0</v>
      </c>
      <c r="WLZ23" s="24">
        <v>0</v>
      </c>
      <c r="WMA23" s="24">
        <v>0</v>
      </c>
      <c r="WMB23" s="24">
        <v>0</v>
      </c>
      <c r="WMC23" s="24">
        <v>0</v>
      </c>
      <c r="WMD23" s="24">
        <v>0</v>
      </c>
      <c r="WME23" s="24">
        <v>0</v>
      </c>
      <c r="WMF23" s="24">
        <v>0</v>
      </c>
      <c r="WMG23" s="24">
        <v>0</v>
      </c>
      <c r="WMH23" s="24">
        <v>0</v>
      </c>
      <c r="WMI23" s="24">
        <v>0</v>
      </c>
      <c r="WMJ23" s="24">
        <v>0</v>
      </c>
      <c r="WMK23" s="24">
        <v>0</v>
      </c>
      <c r="WML23" s="24">
        <v>0</v>
      </c>
      <c r="WMM23" s="24">
        <v>0</v>
      </c>
      <c r="WMN23" s="24">
        <v>0</v>
      </c>
      <c r="WMO23" s="24">
        <v>0</v>
      </c>
      <c r="WMP23" s="24">
        <v>0</v>
      </c>
      <c r="WMQ23" s="24">
        <v>0</v>
      </c>
      <c r="WMR23" s="24">
        <v>0</v>
      </c>
      <c r="WMS23" s="24">
        <v>0</v>
      </c>
      <c r="WMT23" s="24">
        <v>0</v>
      </c>
      <c r="WMU23" s="24">
        <v>0</v>
      </c>
      <c r="WMV23" s="24">
        <v>0</v>
      </c>
      <c r="WMW23" s="24">
        <v>0</v>
      </c>
      <c r="WMX23" s="24">
        <v>0</v>
      </c>
      <c r="WMY23" s="24">
        <v>0</v>
      </c>
      <c r="WMZ23" s="24">
        <v>0</v>
      </c>
      <c r="WNA23" s="24">
        <v>0</v>
      </c>
      <c r="WNB23" s="24">
        <v>0</v>
      </c>
      <c r="WNC23" s="24">
        <v>0</v>
      </c>
      <c r="WND23" s="24">
        <v>0</v>
      </c>
      <c r="WNE23" s="24">
        <v>0</v>
      </c>
      <c r="WNF23" s="24">
        <v>0</v>
      </c>
      <c r="WNG23" s="24">
        <v>0</v>
      </c>
      <c r="WNH23" s="24">
        <v>0</v>
      </c>
      <c r="WNI23" s="24">
        <v>0</v>
      </c>
      <c r="WNJ23" s="24">
        <v>0</v>
      </c>
      <c r="WNK23" s="24">
        <v>0</v>
      </c>
      <c r="WNL23" s="24">
        <v>0</v>
      </c>
      <c r="WNM23" s="24">
        <v>0</v>
      </c>
      <c r="WNN23" s="24">
        <v>0</v>
      </c>
      <c r="WNO23" s="24">
        <v>0</v>
      </c>
      <c r="WNP23" s="24">
        <v>0</v>
      </c>
      <c r="WNQ23" s="24">
        <v>0</v>
      </c>
      <c r="WNR23" s="24">
        <v>0</v>
      </c>
      <c r="WNS23" s="24">
        <v>0</v>
      </c>
      <c r="WNT23" s="24">
        <v>0</v>
      </c>
      <c r="WNU23" s="24">
        <v>0</v>
      </c>
      <c r="WNV23" s="24">
        <v>0</v>
      </c>
      <c r="WNW23" s="24">
        <v>0</v>
      </c>
      <c r="WNX23" s="24">
        <v>0</v>
      </c>
      <c r="WNY23" s="24">
        <v>0</v>
      </c>
      <c r="WNZ23" s="24">
        <v>0</v>
      </c>
      <c r="WOA23" s="24">
        <v>0</v>
      </c>
      <c r="WOB23" s="24">
        <v>0</v>
      </c>
      <c r="WOC23" s="24">
        <v>0</v>
      </c>
      <c r="WOD23" s="24">
        <v>0</v>
      </c>
      <c r="WOE23" s="24">
        <v>0</v>
      </c>
      <c r="WOF23" s="24">
        <v>0</v>
      </c>
      <c r="WOG23" s="24">
        <v>0</v>
      </c>
      <c r="WOH23" s="24">
        <v>0</v>
      </c>
      <c r="WOI23" s="24">
        <v>0</v>
      </c>
      <c r="WOJ23" s="24">
        <v>0</v>
      </c>
      <c r="WOK23" s="24">
        <v>0</v>
      </c>
      <c r="WOL23" s="24">
        <v>0</v>
      </c>
      <c r="WOM23" s="24">
        <v>0</v>
      </c>
      <c r="WON23" s="24">
        <v>0</v>
      </c>
      <c r="WOO23" s="24">
        <v>0</v>
      </c>
      <c r="WOP23" s="24">
        <v>0</v>
      </c>
      <c r="WOQ23" s="24">
        <v>0</v>
      </c>
      <c r="WOR23" s="24">
        <v>0</v>
      </c>
      <c r="WOS23" s="24">
        <v>0</v>
      </c>
      <c r="WOT23" s="24">
        <v>0</v>
      </c>
      <c r="WOU23" s="24">
        <v>0</v>
      </c>
      <c r="WOV23" s="24">
        <v>0</v>
      </c>
      <c r="WOW23" s="24">
        <v>0</v>
      </c>
      <c r="WOX23" s="24">
        <v>0</v>
      </c>
      <c r="WOY23" s="24">
        <v>0</v>
      </c>
      <c r="WOZ23" s="24">
        <v>0</v>
      </c>
      <c r="WPA23" s="24">
        <v>0</v>
      </c>
      <c r="WPB23" s="24">
        <v>0</v>
      </c>
      <c r="WPC23" s="24">
        <v>0</v>
      </c>
      <c r="WPD23" s="24">
        <v>0</v>
      </c>
      <c r="WPE23" s="24">
        <v>0</v>
      </c>
      <c r="WPF23" s="24">
        <v>0</v>
      </c>
      <c r="WPG23" s="24">
        <v>0</v>
      </c>
      <c r="WPH23" s="24">
        <v>0</v>
      </c>
      <c r="WPI23" s="24">
        <v>0</v>
      </c>
      <c r="WPJ23" s="24">
        <v>0</v>
      </c>
      <c r="WPK23" s="24">
        <v>0</v>
      </c>
      <c r="WPL23" s="24">
        <v>0</v>
      </c>
      <c r="WPM23" s="24">
        <v>0</v>
      </c>
      <c r="WPN23" s="24">
        <v>0</v>
      </c>
      <c r="WPO23" s="24">
        <v>0</v>
      </c>
      <c r="WPP23" s="24">
        <v>0</v>
      </c>
      <c r="WPQ23" s="24">
        <v>0</v>
      </c>
      <c r="WPR23" s="24">
        <v>0</v>
      </c>
      <c r="WPS23" s="24">
        <v>0</v>
      </c>
      <c r="WPT23" s="24">
        <v>0</v>
      </c>
      <c r="WPU23" s="24">
        <v>0</v>
      </c>
      <c r="WPV23" s="24">
        <v>0</v>
      </c>
      <c r="WPW23" s="24">
        <v>0</v>
      </c>
      <c r="WPX23" s="24">
        <v>0</v>
      </c>
      <c r="WPY23" s="24">
        <v>0</v>
      </c>
      <c r="WPZ23" s="24">
        <v>0</v>
      </c>
      <c r="WQA23" s="24">
        <v>0</v>
      </c>
      <c r="WQB23" s="24">
        <v>0</v>
      </c>
      <c r="WQC23" s="24">
        <v>0</v>
      </c>
      <c r="WQD23" s="24">
        <v>0</v>
      </c>
      <c r="WQE23" s="24">
        <v>0</v>
      </c>
      <c r="WQF23" s="24">
        <v>0</v>
      </c>
      <c r="WQG23" s="24">
        <v>0</v>
      </c>
      <c r="WQH23" s="24">
        <v>0</v>
      </c>
      <c r="WQI23" s="24">
        <v>0</v>
      </c>
      <c r="WQJ23" s="24">
        <v>0</v>
      </c>
      <c r="WQK23" s="24">
        <v>0</v>
      </c>
      <c r="WQL23" s="24">
        <v>0</v>
      </c>
      <c r="WQM23" s="24">
        <v>0</v>
      </c>
      <c r="WQN23" s="24">
        <v>0</v>
      </c>
      <c r="WQO23" s="24">
        <v>0</v>
      </c>
      <c r="WQP23" s="24">
        <v>0</v>
      </c>
      <c r="WQQ23" s="24">
        <v>0</v>
      </c>
      <c r="WQR23" s="24">
        <v>0</v>
      </c>
      <c r="WQS23" s="24">
        <v>0</v>
      </c>
      <c r="WQT23" s="24">
        <v>0</v>
      </c>
      <c r="WQU23" s="24">
        <v>0</v>
      </c>
      <c r="WQV23" s="24">
        <v>0</v>
      </c>
      <c r="WQW23" s="24">
        <v>0</v>
      </c>
      <c r="WQX23" s="24">
        <v>0</v>
      </c>
      <c r="WQY23" s="24">
        <v>0</v>
      </c>
      <c r="WQZ23" s="24">
        <v>0</v>
      </c>
      <c r="WRA23" s="24">
        <v>0</v>
      </c>
      <c r="WRB23" s="24">
        <v>0</v>
      </c>
      <c r="WRC23" s="24">
        <v>0</v>
      </c>
      <c r="WRD23" s="24">
        <v>0</v>
      </c>
      <c r="WRE23" s="24">
        <v>0</v>
      </c>
      <c r="WRF23" s="24">
        <v>0</v>
      </c>
      <c r="WRG23" s="24">
        <v>0</v>
      </c>
      <c r="WRH23" s="24">
        <v>0</v>
      </c>
      <c r="WRI23" s="24">
        <v>0</v>
      </c>
      <c r="WRJ23" s="24">
        <v>0</v>
      </c>
      <c r="WRK23" s="24">
        <v>0</v>
      </c>
      <c r="WRL23" s="24">
        <v>0</v>
      </c>
      <c r="WRM23" s="24">
        <v>0</v>
      </c>
      <c r="WRN23" s="24">
        <v>0</v>
      </c>
      <c r="WRO23" s="24">
        <v>0</v>
      </c>
      <c r="WRP23" s="24">
        <v>0</v>
      </c>
      <c r="WRQ23" s="24">
        <v>0</v>
      </c>
      <c r="WRR23" s="24">
        <v>0</v>
      </c>
      <c r="WRS23" s="24">
        <v>0</v>
      </c>
      <c r="WRT23" s="24">
        <v>0</v>
      </c>
      <c r="WRU23" s="24">
        <v>0</v>
      </c>
      <c r="WRV23" s="24">
        <v>0</v>
      </c>
      <c r="WRW23" s="24">
        <v>0</v>
      </c>
      <c r="WRX23" s="24">
        <v>0</v>
      </c>
      <c r="WRY23" s="24">
        <v>0</v>
      </c>
      <c r="WRZ23" s="24">
        <v>0</v>
      </c>
      <c r="WSA23" s="24">
        <v>0</v>
      </c>
      <c r="WSB23" s="24">
        <v>0</v>
      </c>
      <c r="WSC23" s="24">
        <v>0</v>
      </c>
      <c r="WSD23" s="24">
        <v>0</v>
      </c>
      <c r="WSE23" s="24">
        <v>0</v>
      </c>
      <c r="WSF23" s="24">
        <v>0</v>
      </c>
      <c r="WSG23" s="24">
        <v>0</v>
      </c>
      <c r="WSH23" s="24">
        <v>0</v>
      </c>
      <c r="WSI23" s="24">
        <v>0</v>
      </c>
      <c r="WSJ23" s="24">
        <v>0</v>
      </c>
      <c r="WSK23" s="24">
        <v>0</v>
      </c>
      <c r="WSL23" s="24">
        <v>0</v>
      </c>
      <c r="WSM23" s="24">
        <v>0</v>
      </c>
      <c r="WSN23" s="24">
        <v>0</v>
      </c>
      <c r="WSO23" s="24">
        <v>0</v>
      </c>
      <c r="WSP23" s="24">
        <v>0</v>
      </c>
      <c r="WSQ23" s="24">
        <v>0</v>
      </c>
      <c r="WSR23" s="24">
        <v>0</v>
      </c>
      <c r="WSS23" s="24">
        <v>0</v>
      </c>
      <c r="WST23" s="24">
        <v>0</v>
      </c>
      <c r="WSU23" s="24">
        <v>0</v>
      </c>
      <c r="WSV23" s="24">
        <v>0</v>
      </c>
      <c r="WSW23" s="24">
        <v>0</v>
      </c>
      <c r="WSX23" s="24">
        <v>0</v>
      </c>
      <c r="WSY23" s="24">
        <v>0</v>
      </c>
      <c r="WSZ23" s="24">
        <v>0</v>
      </c>
      <c r="WTA23" s="24">
        <v>0</v>
      </c>
      <c r="WTB23" s="24">
        <v>0</v>
      </c>
      <c r="WTC23" s="24">
        <v>0</v>
      </c>
      <c r="WTD23" s="24">
        <v>0</v>
      </c>
      <c r="WTE23" s="24">
        <v>0</v>
      </c>
      <c r="WTF23" s="24">
        <v>0</v>
      </c>
      <c r="WTG23" s="24">
        <v>0</v>
      </c>
      <c r="WTH23" s="24">
        <v>0</v>
      </c>
      <c r="WTI23" s="24">
        <v>0</v>
      </c>
      <c r="WTJ23" s="24">
        <v>0</v>
      </c>
      <c r="WTK23" s="24">
        <v>0</v>
      </c>
      <c r="WTL23" s="24">
        <v>0</v>
      </c>
      <c r="WTM23" s="24">
        <v>0</v>
      </c>
      <c r="WTN23" s="24">
        <v>0</v>
      </c>
      <c r="WTO23" s="24">
        <v>0</v>
      </c>
      <c r="WTP23" s="24">
        <v>0</v>
      </c>
      <c r="WTQ23" s="24">
        <v>0</v>
      </c>
      <c r="WTR23" s="24">
        <v>0</v>
      </c>
      <c r="WTS23" s="24">
        <v>0</v>
      </c>
      <c r="WTT23" s="24">
        <v>0</v>
      </c>
      <c r="WTU23" s="24">
        <v>0</v>
      </c>
      <c r="WTV23" s="24">
        <v>0</v>
      </c>
      <c r="WTW23" s="24">
        <v>0</v>
      </c>
      <c r="WTX23" s="24">
        <v>0</v>
      </c>
      <c r="WTY23" s="24">
        <v>0</v>
      </c>
      <c r="WTZ23" s="24">
        <v>0</v>
      </c>
      <c r="WUA23" s="24">
        <v>0</v>
      </c>
      <c r="WUB23" s="24">
        <v>0</v>
      </c>
      <c r="WUC23" s="24">
        <v>0</v>
      </c>
      <c r="WUD23" s="24">
        <v>0</v>
      </c>
      <c r="WUE23" s="24">
        <v>0</v>
      </c>
      <c r="WUF23" s="24">
        <v>0</v>
      </c>
      <c r="WUG23" s="24">
        <v>0</v>
      </c>
      <c r="WUH23" s="24">
        <v>0</v>
      </c>
      <c r="WUI23" s="24">
        <v>0</v>
      </c>
      <c r="WUJ23" s="24">
        <v>0</v>
      </c>
      <c r="WUK23" s="24">
        <v>0</v>
      </c>
      <c r="WUL23" s="24">
        <v>0</v>
      </c>
      <c r="WUM23" s="24">
        <v>0</v>
      </c>
      <c r="WUN23" s="24">
        <v>0</v>
      </c>
      <c r="WUO23" s="24">
        <v>0</v>
      </c>
      <c r="WUP23" s="24">
        <v>0</v>
      </c>
      <c r="WUQ23" s="24">
        <v>0</v>
      </c>
      <c r="WUR23" s="24">
        <v>0</v>
      </c>
      <c r="WUS23" s="24">
        <v>0</v>
      </c>
      <c r="WUT23" s="24">
        <v>0</v>
      </c>
      <c r="WUU23" s="24">
        <v>0</v>
      </c>
      <c r="WUV23" s="24">
        <v>0</v>
      </c>
      <c r="WUW23" s="24">
        <v>0</v>
      </c>
      <c r="WUX23" s="24">
        <v>0</v>
      </c>
      <c r="WUY23" s="24">
        <v>0</v>
      </c>
      <c r="WUZ23" s="24">
        <v>0</v>
      </c>
      <c r="WVA23" s="24">
        <v>0</v>
      </c>
      <c r="WVB23" s="24">
        <v>0</v>
      </c>
      <c r="WVC23" s="24">
        <v>0</v>
      </c>
      <c r="WVD23" s="24">
        <v>0</v>
      </c>
      <c r="WVE23" s="24">
        <v>0</v>
      </c>
      <c r="WVF23" s="24">
        <v>0</v>
      </c>
      <c r="WVG23" s="24">
        <v>0</v>
      </c>
      <c r="WVH23" s="24">
        <v>0</v>
      </c>
      <c r="WVI23" s="24">
        <v>0</v>
      </c>
      <c r="WVJ23" s="24">
        <v>0</v>
      </c>
      <c r="WVK23" s="24">
        <v>0</v>
      </c>
      <c r="WVL23" s="24">
        <v>0</v>
      </c>
      <c r="WVM23" s="24">
        <v>0</v>
      </c>
      <c r="WVN23" s="24">
        <v>0</v>
      </c>
      <c r="WVO23" s="24">
        <v>0</v>
      </c>
      <c r="WVP23" s="24">
        <v>0</v>
      </c>
      <c r="WVQ23" s="24">
        <v>0</v>
      </c>
      <c r="WVR23" s="24">
        <v>0</v>
      </c>
      <c r="WVS23" s="24">
        <v>0</v>
      </c>
      <c r="WVT23" s="24">
        <v>0</v>
      </c>
      <c r="WVU23" s="24">
        <v>0</v>
      </c>
      <c r="WVV23" s="24">
        <v>0</v>
      </c>
      <c r="WVW23" s="24">
        <v>0</v>
      </c>
      <c r="WVX23" s="24">
        <v>0</v>
      </c>
      <c r="WVY23" s="24">
        <v>0</v>
      </c>
      <c r="WVZ23" s="24">
        <v>0</v>
      </c>
      <c r="WWA23" s="24">
        <v>0</v>
      </c>
      <c r="WWB23" s="24">
        <v>0</v>
      </c>
      <c r="WWC23" s="24">
        <v>0</v>
      </c>
      <c r="WWD23" s="24">
        <v>0</v>
      </c>
      <c r="WWE23" s="24">
        <v>0</v>
      </c>
      <c r="WWF23" s="24">
        <v>0</v>
      </c>
      <c r="WWG23" s="24">
        <v>0</v>
      </c>
      <c r="WWH23" s="24">
        <v>0</v>
      </c>
      <c r="WWI23" s="24">
        <v>0</v>
      </c>
      <c r="WWJ23" s="24">
        <v>0</v>
      </c>
      <c r="WWK23" s="24">
        <v>0</v>
      </c>
      <c r="WWL23" s="24">
        <v>0</v>
      </c>
      <c r="WWM23" s="24">
        <v>0</v>
      </c>
      <c r="WWN23" s="24">
        <v>0</v>
      </c>
      <c r="WWO23" s="24">
        <v>0</v>
      </c>
      <c r="WWP23" s="24">
        <v>0</v>
      </c>
      <c r="WWQ23" s="24">
        <v>0</v>
      </c>
      <c r="WWR23" s="24">
        <v>0</v>
      </c>
      <c r="WWS23" s="24">
        <v>0</v>
      </c>
      <c r="WWT23" s="24">
        <v>0</v>
      </c>
      <c r="WWU23" s="24">
        <v>0</v>
      </c>
      <c r="WWV23" s="24">
        <v>0</v>
      </c>
      <c r="WWW23" s="24">
        <v>0</v>
      </c>
      <c r="WWX23" s="24">
        <v>0</v>
      </c>
      <c r="WWY23" s="24">
        <v>0</v>
      </c>
      <c r="WWZ23" s="24">
        <v>0</v>
      </c>
      <c r="WXA23" s="24">
        <v>0</v>
      </c>
      <c r="WXB23" s="24">
        <v>0</v>
      </c>
      <c r="WXC23" s="24">
        <v>0</v>
      </c>
      <c r="WXD23" s="24">
        <v>0</v>
      </c>
      <c r="WXE23" s="24">
        <v>0</v>
      </c>
      <c r="WXF23" s="24">
        <v>0</v>
      </c>
      <c r="WXG23" s="24">
        <v>0</v>
      </c>
      <c r="WXH23" s="24">
        <v>0</v>
      </c>
      <c r="WXI23" s="24">
        <v>0</v>
      </c>
      <c r="WXJ23" s="24">
        <v>0</v>
      </c>
      <c r="WXK23" s="24">
        <v>0</v>
      </c>
      <c r="WXL23" s="24">
        <v>0</v>
      </c>
      <c r="WXM23" s="24">
        <v>0</v>
      </c>
      <c r="WXN23" s="24">
        <v>0</v>
      </c>
      <c r="WXO23" s="24">
        <v>0</v>
      </c>
      <c r="WXP23" s="24">
        <v>0</v>
      </c>
      <c r="WXQ23" s="24">
        <v>0</v>
      </c>
      <c r="WXR23" s="24">
        <v>0</v>
      </c>
      <c r="WXS23" s="24">
        <v>0</v>
      </c>
      <c r="WXT23" s="24">
        <v>0</v>
      </c>
      <c r="WXU23" s="24">
        <v>0</v>
      </c>
      <c r="WXV23" s="24">
        <v>0</v>
      </c>
      <c r="WXW23" s="24">
        <v>0</v>
      </c>
      <c r="WXX23" s="24">
        <v>0</v>
      </c>
      <c r="WXY23" s="24">
        <v>0</v>
      </c>
      <c r="WXZ23" s="24">
        <v>0</v>
      </c>
      <c r="WYA23" s="24">
        <v>0</v>
      </c>
      <c r="WYB23" s="24">
        <v>0</v>
      </c>
      <c r="WYC23" s="24">
        <v>0</v>
      </c>
      <c r="WYD23" s="24">
        <v>0</v>
      </c>
      <c r="WYE23" s="24">
        <v>0</v>
      </c>
      <c r="WYF23" s="24">
        <v>0</v>
      </c>
      <c r="WYG23" s="24">
        <v>0</v>
      </c>
      <c r="WYH23" s="24">
        <v>0</v>
      </c>
      <c r="WYI23" s="24">
        <v>0</v>
      </c>
      <c r="WYJ23" s="24">
        <v>0</v>
      </c>
      <c r="WYK23" s="24">
        <v>0</v>
      </c>
      <c r="WYL23" s="24">
        <v>0</v>
      </c>
      <c r="WYM23" s="24">
        <v>0</v>
      </c>
      <c r="WYN23" s="24">
        <v>0</v>
      </c>
      <c r="WYO23" s="24">
        <v>0</v>
      </c>
      <c r="WYP23" s="24">
        <v>0</v>
      </c>
      <c r="WYQ23" s="24">
        <v>0</v>
      </c>
      <c r="WYR23" s="24">
        <v>0</v>
      </c>
      <c r="WYS23" s="24">
        <v>0</v>
      </c>
      <c r="WYT23" s="24">
        <v>0</v>
      </c>
      <c r="WYU23" s="24">
        <v>0</v>
      </c>
      <c r="WYV23" s="24">
        <v>0</v>
      </c>
      <c r="WYW23" s="24">
        <v>0</v>
      </c>
      <c r="WYX23" s="24">
        <v>0</v>
      </c>
      <c r="WYY23" s="24">
        <v>0</v>
      </c>
      <c r="WYZ23" s="24">
        <v>0</v>
      </c>
      <c r="WZA23" s="24">
        <v>0</v>
      </c>
      <c r="WZB23" s="24">
        <v>0</v>
      </c>
      <c r="WZC23" s="24">
        <v>0</v>
      </c>
      <c r="WZD23" s="24">
        <v>0</v>
      </c>
      <c r="WZE23" s="24">
        <v>0</v>
      </c>
      <c r="WZF23" s="24">
        <v>0</v>
      </c>
      <c r="WZG23" s="24">
        <v>0</v>
      </c>
      <c r="WZH23" s="24">
        <v>0</v>
      </c>
      <c r="WZI23" s="24">
        <v>0</v>
      </c>
      <c r="WZJ23" s="24">
        <v>0</v>
      </c>
      <c r="WZK23" s="24">
        <v>0</v>
      </c>
      <c r="WZL23" s="24">
        <v>0</v>
      </c>
      <c r="WZM23" s="24">
        <v>0</v>
      </c>
      <c r="WZN23" s="24">
        <v>0</v>
      </c>
      <c r="WZO23" s="24">
        <v>0</v>
      </c>
      <c r="WZP23" s="24">
        <v>0</v>
      </c>
      <c r="WZQ23" s="24">
        <v>0</v>
      </c>
      <c r="WZR23" s="24">
        <v>0</v>
      </c>
      <c r="WZS23" s="24">
        <v>0</v>
      </c>
      <c r="WZT23" s="24">
        <v>0</v>
      </c>
      <c r="WZU23" s="24">
        <v>0</v>
      </c>
      <c r="WZV23" s="24">
        <v>0</v>
      </c>
      <c r="WZW23" s="24">
        <v>0</v>
      </c>
      <c r="WZX23" s="24">
        <v>0</v>
      </c>
      <c r="WZY23" s="24">
        <v>0</v>
      </c>
      <c r="WZZ23" s="24">
        <v>0</v>
      </c>
      <c r="XAA23" s="24">
        <v>0</v>
      </c>
      <c r="XAB23" s="24">
        <v>0</v>
      </c>
      <c r="XAC23" s="24">
        <v>0</v>
      </c>
      <c r="XAD23" s="24">
        <v>0</v>
      </c>
      <c r="XAE23" s="24">
        <v>0</v>
      </c>
      <c r="XAF23" s="24">
        <v>0</v>
      </c>
      <c r="XAG23" s="24">
        <v>0</v>
      </c>
      <c r="XAH23" s="24">
        <v>0</v>
      </c>
      <c r="XAI23" s="24">
        <v>0</v>
      </c>
      <c r="XAJ23" s="24">
        <v>0</v>
      </c>
      <c r="XAK23" s="24">
        <v>0</v>
      </c>
      <c r="XAL23" s="24">
        <v>0</v>
      </c>
      <c r="XAM23" s="24">
        <v>0</v>
      </c>
      <c r="XAN23" s="24">
        <v>0</v>
      </c>
      <c r="XAO23" s="24">
        <v>0</v>
      </c>
      <c r="XAP23" s="24">
        <v>0</v>
      </c>
      <c r="XAQ23" s="24">
        <v>0</v>
      </c>
      <c r="XAR23" s="24">
        <v>0</v>
      </c>
      <c r="XAS23" s="24">
        <v>0</v>
      </c>
      <c r="XAT23" s="24">
        <v>0</v>
      </c>
      <c r="XAU23" s="24">
        <v>0</v>
      </c>
      <c r="XAV23" s="24">
        <v>0</v>
      </c>
      <c r="XAW23" s="24">
        <v>0</v>
      </c>
      <c r="XAX23" s="24">
        <v>0</v>
      </c>
      <c r="XAY23" s="24">
        <v>0</v>
      </c>
      <c r="XAZ23" s="24">
        <v>0</v>
      </c>
      <c r="XBA23" s="24">
        <v>0</v>
      </c>
      <c r="XBB23" s="24">
        <v>0</v>
      </c>
      <c r="XBC23" s="24">
        <v>0</v>
      </c>
      <c r="XBD23" s="24">
        <v>0</v>
      </c>
      <c r="XBE23" s="24">
        <v>0</v>
      </c>
      <c r="XBF23" s="24">
        <v>0</v>
      </c>
      <c r="XBG23" s="24">
        <v>0</v>
      </c>
      <c r="XBH23" s="24">
        <v>0</v>
      </c>
      <c r="XBI23" s="24">
        <v>0</v>
      </c>
      <c r="XBJ23" s="24">
        <v>0</v>
      </c>
      <c r="XBK23" s="24">
        <v>0</v>
      </c>
      <c r="XBL23" s="24">
        <v>0</v>
      </c>
      <c r="XBM23" s="24">
        <v>0</v>
      </c>
      <c r="XBN23" s="24">
        <v>0</v>
      </c>
      <c r="XBO23" s="24">
        <v>0</v>
      </c>
      <c r="XBP23" s="24">
        <v>0</v>
      </c>
      <c r="XBQ23" s="24">
        <v>0</v>
      </c>
      <c r="XBR23" s="24">
        <v>0</v>
      </c>
      <c r="XBS23" s="24">
        <v>0</v>
      </c>
      <c r="XBT23" s="24">
        <v>0</v>
      </c>
      <c r="XBU23" s="24">
        <v>0</v>
      </c>
      <c r="XBV23" s="24">
        <v>0</v>
      </c>
      <c r="XBW23" s="24">
        <v>0</v>
      </c>
      <c r="XBX23" s="24">
        <v>0</v>
      </c>
      <c r="XBY23" s="24">
        <v>0</v>
      </c>
      <c r="XBZ23" s="24">
        <v>0</v>
      </c>
      <c r="XCA23" s="24">
        <v>0</v>
      </c>
      <c r="XCB23" s="24">
        <v>0</v>
      </c>
      <c r="XCC23" s="24">
        <v>0</v>
      </c>
      <c r="XCD23" s="24">
        <v>0</v>
      </c>
      <c r="XCE23" s="24">
        <v>0</v>
      </c>
      <c r="XCF23" s="24">
        <v>0</v>
      </c>
      <c r="XCG23" s="24">
        <v>0</v>
      </c>
      <c r="XCH23" s="24">
        <v>0</v>
      </c>
      <c r="XCI23" s="24">
        <v>0</v>
      </c>
      <c r="XCJ23" s="24">
        <v>0</v>
      </c>
      <c r="XCK23" s="24">
        <v>0</v>
      </c>
      <c r="XCL23" s="24">
        <v>0</v>
      </c>
      <c r="XCM23" s="24">
        <v>0</v>
      </c>
      <c r="XCN23" s="24">
        <v>0</v>
      </c>
      <c r="XCO23" s="24">
        <v>0</v>
      </c>
      <c r="XCP23" s="24">
        <v>0</v>
      </c>
      <c r="XCQ23" s="24">
        <v>0</v>
      </c>
      <c r="XCR23" s="24">
        <v>0</v>
      </c>
      <c r="XCS23" s="24">
        <v>0</v>
      </c>
      <c r="XCT23" s="24">
        <v>0</v>
      </c>
      <c r="XCU23" s="24">
        <v>0</v>
      </c>
      <c r="XCV23" s="24">
        <v>0</v>
      </c>
      <c r="XCW23" s="24">
        <v>0</v>
      </c>
      <c r="XCX23" s="24">
        <v>0</v>
      </c>
      <c r="XCY23" s="24">
        <v>0</v>
      </c>
      <c r="XCZ23" s="24">
        <v>0</v>
      </c>
      <c r="XDA23" s="24">
        <v>0</v>
      </c>
      <c r="XDB23" s="24">
        <v>0</v>
      </c>
      <c r="XDC23" s="24">
        <v>0</v>
      </c>
      <c r="XDD23" s="24">
        <v>0</v>
      </c>
      <c r="XDE23" s="24">
        <v>0</v>
      </c>
      <c r="XDF23" s="24">
        <v>0</v>
      </c>
      <c r="XDG23" s="24">
        <v>0</v>
      </c>
      <c r="XDH23" s="24">
        <v>0</v>
      </c>
      <c r="XDI23" s="24">
        <v>0</v>
      </c>
      <c r="XDJ23" s="24">
        <v>0</v>
      </c>
      <c r="XDK23" s="24">
        <v>0</v>
      </c>
      <c r="XDL23" s="24">
        <v>0</v>
      </c>
      <c r="XDM23" s="24">
        <v>0</v>
      </c>
      <c r="XDN23" s="24">
        <v>0</v>
      </c>
      <c r="XDO23" s="24">
        <v>0</v>
      </c>
      <c r="XDP23" s="24">
        <v>0</v>
      </c>
      <c r="XDQ23" s="24">
        <v>0</v>
      </c>
      <c r="XDR23" s="24">
        <v>0</v>
      </c>
      <c r="XDS23" s="24">
        <v>0</v>
      </c>
      <c r="XDT23" s="24">
        <v>0</v>
      </c>
      <c r="XDU23" s="24">
        <v>0</v>
      </c>
      <c r="XDV23" s="24">
        <v>0</v>
      </c>
      <c r="XDW23" s="24">
        <v>0</v>
      </c>
      <c r="XDX23" s="24">
        <v>0</v>
      </c>
      <c r="XDY23" s="24">
        <v>0</v>
      </c>
      <c r="XDZ23" s="24">
        <v>0</v>
      </c>
      <c r="XEA23" s="24">
        <v>0</v>
      </c>
      <c r="XEB23" s="24">
        <v>0</v>
      </c>
      <c r="XEC23" s="24">
        <v>0</v>
      </c>
      <c r="XED23" s="24">
        <v>0</v>
      </c>
      <c r="XEE23" s="24">
        <v>0</v>
      </c>
      <c r="XEF23" s="24">
        <v>0</v>
      </c>
      <c r="XEG23" s="24">
        <v>0</v>
      </c>
      <c r="XEH23" s="24">
        <v>0</v>
      </c>
      <c r="XEI23" s="24">
        <v>0</v>
      </c>
      <c r="XEJ23" s="24">
        <v>0</v>
      </c>
      <c r="XEK23" s="24">
        <v>0</v>
      </c>
      <c r="XEL23" s="24">
        <v>0</v>
      </c>
      <c r="XEM23" s="24">
        <v>0</v>
      </c>
      <c r="XEN23" s="24">
        <v>0</v>
      </c>
      <c r="XEO23" s="24">
        <v>0</v>
      </c>
      <c r="XEP23" s="24">
        <v>0</v>
      </c>
    </row>
    <row r="24" spans="1:46 1227:16370" s="21" customFormat="1">
      <c r="A24" s="25" t="s">
        <v>47</v>
      </c>
      <c r="B24" s="56"/>
      <c r="C24" s="302">
        <v>250000</v>
      </c>
      <c r="D24" s="302">
        <v>269254</v>
      </c>
      <c r="E24" s="302">
        <v>480811</v>
      </c>
      <c r="F24" s="302">
        <v>900000</v>
      </c>
      <c r="G24" s="302">
        <v>677456</v>
      </c>
      <c r="H24" s="302">
        <v>0</v>
      </c>
      <c r="I24" s="302">
        <v>856959</v>
      </c>
      <c r="J24" s="302">
        <v>669930</v>
      </c>
      <c r="K24" s="302">
        <v>250000</v>
      </c>
      <c r="L24" s="302">
        <v>288905</v>
      </c>
      <c r="M24" s="302">
        <v>250000</v>
      </c>
      <c r="N24" s="302">
        <v>250000</v>
      </c>
      <c r="O24" s="306">
        <v>384090</v>
      </c>
      <c r="P24" s="302">
        <v>250000</v>
      </c>
      <c r="Q24" s="302">
        <v>250000</v>
      </c>
      <c r="R24" s="302">
        <v>778496</v>
      </c>
      <c r="S24" s="303">
        <v>326394</v>
      </c>
      <c r="T24" s="302">
        <v>250000</v>
      </c>
      <c r="U24" s="302">
        <v>278871</v>
      </c>
      <c r="V24" s="302">
        <v>355104</v>
      </c>
      <c r="W24" s="302">
        <v>256154</v>
      </c>
      <c r="X24" s="303">
        <v>599969</v>
      </c>
      <c r="Y24" s="302">
        <v>258802</v>
      </c>
      <c r="Z24" s="302">
        <v>256433</v>
      </c>
      <c r="AA24" s="302">
        <v>329878</v>
      </c>
      <c r="AB24" s="302">
        <v>282494</v>
      </c>
      <c r="AC24" s="19"/>
      <c r="AD24" s="19"/>
      <c r="AE24" s="19"/>
      <c r="AF24" s="19"/>
      <c r="AG24" s="20"/>
      <c r="AH24" s="20"/>
      <c r="AI24" s="20"/>
      <c r="AJ24" s="20"/>
      <c r="AK24" s="20"/>
      <c r="AL24" s="20"/>
      <c r="AM24" s="20"/>
      <c r="AN24" s="20"/>
      <c r="AO24" s="20"/>
      <c r="AP24" s="20"/>
      <c r="AQ24" s="20"/>
      <c r="AR24" s="20"/>
      <c r="AS24" s="20"/>
      <c r="AT24" s="20"/>
    </row>
    <row r="25" spans="1:46 1227:16370" s="21" customFormat="1" ht="28.2">
      <c r="A25" s="25" t="s">
        <v>48</v>
      </c>
      <c r="B25" s="56"/>
      <c r="C25" s="302"/>
      <c r="D25" s="302"/>
      <c r="E25" s="302"/>
      <c r="F25" s="302"/>
      <c r="G25" s="302"/>
      <c r="H25" s="302">
        <v>660000</v>
      </c>
      <c r="I25" s="302"/>
      <c r="J25" s="302"/>
      <c r="K25" s="302"/>
      <c r="L25" s="302"/>
      <c r="M25" s="302"/>
      <c r="N25" s="302"/>
      <c r="O25" s="306"/>
      <c r="P25" s="302"/>
      <c r="Q25" s="302"/>
      <c r="R25" s="302">
        <v>156000</v>
      </c>
      <c r="S25" s="303"/>
      <c r="T25" s="302"/>
      <c r="U25" s="302"/>
      <c r="V25" s="302"/>
      <c r="W25" s="302"/>
      <c r="X25" s="303"/>
      <c r="Y25" s="302"/>
      <c r="Z25" s="302"/>
      <c r="AA25" s="302"/>
      <c r="AB25" s="302"/>
      <c r="AC25" s="19"/>
      <c r="AD25" s="19"/>
      <c r="AE25" s="19"/>
      <c r="AF25" s="19"/>
      <c r="AG25" s="20"/>
      <c r="AH25" s="20"/>
      <c r="AI25" s="20"/>
      <c r="AJ25" s="20"/>
      <c r="AK25" s="20"/>
      <c r="AL25" s="20"/>
      <c r="AM25" s="20"/>
      <c r="AN25" s="20"/>
      <c r="AO25" s="20"/>
      <c r="AP25" s="20"/>
      <c r="AQ25" s="20"/>
      <c r="AR25" s="20"/>
      <c r="AS25" s="20"/>
      <c r="AT25" s="20"/>
    </row>
    <row r="26" spans="1:46 1227:16370" s="21" customFormat="1" ht="16.5" customHeight="1">
      <c r="A26" s="25" t="s">
        <v>49</v>
      </c>
      <c r="B26" s="80"/>
      <c r="C26" s="311">
        <v>0</v>
      </c>
      <c r="D26" s="311">
        <v>0</v>
      </c>
      <c r="E26" s="311">
        <v>121625</v>
      </c>
      <c r="F26" s="311">
        <v>485792.23</v>
      </c>
      <c r="G26" s="311">
        <v>76017.75</v>
      </c>
      <c r="H26" s="311">
        <v>0</v>
      </c>
      <c r="I26" s="311">
        <v>62684.5</v>
      </c>
      <c r="J26" s="311">
        <v>216032.73</v>
      </c>
      <c r="K26" s="311">
        <v>0</v>
      </c>
      <c r="L26" s="311">
        <v>51368.25</v>
      </c>
      <c r="M26" s="311">
        <v>41173.75</v>
      </c>
      <c r="N26" s="311">
        <v>23366.75</v>
      </c>
      <c r="O26" s="312">
        <v>0</v>
      </c>
      <c r="P26" s="311">
        <v>0</v>
      </c>
      <c r="Q26" s="311">
        <v>20101.5</v>
      </c>
      <c r="R26" s="311">
        <v>148607.85</v>
      </c>
      <c r="S26" s="304">
        <v>0</v>
      </c>
      <c r="T26" s="311">
        <v>0</v>
      </c>
      <c r="U26" s="311">
        <v>10469.25</v>
      </c>
      <c r="V26" s="311">
        <v>122126.35</v>
      </c>
      <c r="W26" s="311">
        <v>69270.7</v>
      </c>
      <c r="X26" s="304">
        <v>101071.75</v>
      </c>
      <c r="Y26" s="311">
        <v>0</v>
      </c>
      <c r="Z26" s="311">
        <v>0</v>
      </c>
      <c r="AA26" s="311">
        <v>0</v>
      </c>
      <c r="AB26" s="311">
        <v>63299.6</v>
      </c>
      <c r="AC26" s="36"/>
      <c r="AD26" s="36"/>
      <c r="AE26" s="36"/>
      <c r="AF26" s="36"/>
      <c r="AG26" s="20"/>
      <c r="AH26" s="20"/>
      <c r="AI26" s="20"/>
      <c r="AJ26" s="20"/>
      <c r="AK26" s="20"/>
      <c r="AL26" s="20"/>
      <c r="AM26" s="20"/>
      <c r="AN26" s="20"/>
      <c r="AO26" s="20"/>
      <c r="AP26" s="20"/>
      <c r="AQ26" s="20"/>
      <c r="AR26" s="20"/>
      <c r="AS26" s="20"/>
      <c r="AT26" s="20"/>
    </row>
    <row r="27" spans="1:46 1227:16370" s="21" customFormat="1">
      <c r="A27" s="25" t="s">
        <v>50</v>
      </c>
      <c r="B27" s="80"/>
      <c r="C27" s="311">
        <v>44826</v>
      </c>
      <c r="D27" s="311">
        <v>112565</v>
      </c>
      <c r="E27" s="311">
        <v>52800</v>
      </c>
      <c r="F27" s="311">
        <v>150216</v>
      </c>
      <c r="G27" s="311">
        <v>500000</v>
      </c>
      <c r="H27" s="311">
        <v>0</v>
      </c>
      <c r="I27" s="311">
        <v>381419.4</v>
      </c>
      <c r="J27" s="311">
        <v>472429</v>
      </c>
      <c r="K27" s="311">
        <v>0</v>
      </c>
      <c r="L27" s="311">
        <v>340000</v>
      </c>
      <c r="M27" s="311">
        <v>0</v>
      </c>
      <c r="N27" s="311">
        <v>136000</v>
      </c>
      <c r="O27" s="311">
        <v>30000</v>
      </c>
      <c r="P27" s="311">
        <v>650844.93999999994</v>
      </c>
      <c r="Q27" s="311">
        <v>200000</v>
      </c>
      <c r="R27" s="311">
        <v>900000</v>
      </c>
      <c r="S27" s="311">
        <v>500000</v>
      </c>
      <c r="T27" s="311">
        <v>380154.56</v>
      </c>
      <c r="U27" s="311">
        <v>537640</v>
      </c>
      <c r="V27" s="311">
        <v>400000</v>
      </c>
      <c r="W27" s="311">
        <v>235600</v>
      </c>
      <c r="X27" s="311">
        <v>545540</v>
      </c>
      <c r="Y27" s="311">
        <v>273133.59999999998</v>
      </c>
      <c r="Z27" s="311">
        <v>868000</v>
      </c>
      <c r="AA27" s="311">
        <v>62328</v>
      </c>
      <c r="AB27" s="311">
        <v>152560</v>
      </c>
      <c r="AC27" s="36"/>
      <c r="AD27" s="36"/>
      <c r="AE27" s="36"/>
      <c r="AF27" s="36"/>
      <c r="AG27" s="20"/>
      <c r="AH27" s="20"/>
      <c r="AI27" s="20"/>
      <c r="AJ27" s="20"/>
      <c r="AK27" s="20"/>
      <c r="AL27" s="20"/>
      <c r="AM27" s="20"/>
      <c r="AN27" s="20"/>
      <c r="AO27" s="20"/>
      <c r="AP27" s="20"/>
      <c r="AQ27" s="20"/>
      <c r="AR27" s="20"/>
      <c r="AS27" s="20"/>
      <c r="AT27" s="20"/>
    </row>
    <row r="28" spans="1:46 1227:16370" s="21" customFormat="1">
      <c r="A28" s="25" t="s">
        <v>51</v>
      </c>
      <c r="B28" s="56"/>
      <c r="C28" s="302">
        <v>75700</v>
      </c>
      <c r="D28" s="302">
        <v>72200</v>
      </c>
      <c r="E28" s="302">
        <v>75700</v>
      </c>
      <c r="F28" s="302">
        <v>131400</v>
      </c>
      <c r="G28" s="302">
        <v>75700</v>
      </c>
      <c r="H28" s="302">
        <v>282800</v>
      </c>
      <c r="I28" s="302">
        <v>151400</v>
      </c>
      <c r="J28" s="302">
        <v>50000</v>
      </c>
      <c r="K28" s="302">
        <v>75700</v>
      </c>
      <c r="L28" s="302">
        <v>75700</v>
      </c>
      <c r="M28" s="302">
        <v>75700</v>
      </c>
      <c r="N28" s="302">
        <v>75700</v>
      </c>
      <c r="O28" s="306">
        <v>75700</v>
      </c>
      <c r="P28" s="302">
        <v>75700</v>
      </c>
      <c r="Q28" s="302">
        <v>75700</v>
      </c>
      <c r="R28" s="302">
        <v>75700</v>
      </c>
      <c r="S28" s="303">
        <v>50000</v>
      </c>
      <c r="T28" s="302">
        <v>75700</v>
      </c>
      <c r="U28" s="302">
        <v>75700</v>
      </c>
      <c r="V28" s="302">
        <v>75700</v>
      </c>
      <c r="W28" s="302">
        <v>75700</v>
      </c>
      <c r="X28" s="303">
        <v>50000</v>
      </c>
      <c r="Y28" s="302">
        <v>75700</v>
      </c>
      <c r="Z28" s="302">
        <v>75700</v>
      </c>
      <c r="AA28" s="302">
        <v>75700</v>
      </c>
      <c r="AB28" s="302">
        <v>62577</v>
      </c>
      <c r="AC28" s="36"/>
      <c r="AD28" s="36"/>
      <c r="AE28" s="36"/>
      <c r="AF28" s="36"/>
      <c r="AG28" s="20"/>
      <c r="AH28" s="20"/>
      <c r="AI28" s="20"/>
      <c r="AJ28" s="20"/>
      <c r="AK28" s="20"/>
      <c r="AL28" s="20"/>
      <c r="AM28" s="20"/>
      <c r="AN28" s="20"/>
      <c r="AO28" s="20"/>
      <c r="AP28" s="20"/>
      <c r="AQ28" s="20"/>
      <c r="AR28" s="20"/>
      <c r="AS28" s="20"/>
      <c r="AT28" s="20"/>
    </row>
    <row r="29" spans="1:46 1227:16370" s="161" customFormat="1">
      <c r="A29" s="98" t="s">
        <v>365</v>
      </c>
      <c r="B29" s="158"/>
      <c r="C29" s="304">
        <v>0</v>
      </c>
      <c r="D29" s="304">
        <v>787500</v>
      </c>
      <c r="E29" s="304">
        <v>0</v>
      </c>
      <c r="F29" s="304">
        <v>828150</v>
      </c>
      <c r="G29" s="304">
        <v>372494</v>
      </c>
      <c r="H29" s="304">
        <v>0</v>
      </c>
      <c r="I29" s="304">
        <v>1984885</v>
      </c>
      <c r="J29" s="304">
        <v>2056380</v>
      </c>
      <c r="K29" s="304">
        <v>2063865</v>
      </c>
      <c r="L29" s="304">
        <v>0</v>
      </c>
      <c r="M29" s="304">
        <v>0</v>
      </c>
      <c r="N29" s="304">
        <v>476033</v>
      </c>
      <c r="O29" s="313">
        <v>2500000</v>
      </c>
      <c r="P29" s="304">
        <v>468750</v>
      </c>
      <c r="Q29" s="304">
        <v>710980</v>
      </c>
      <c r="R29" s="304">
        <v>524116</v>
      </c>
      <c r="S29" s="304">
        <v>608250</v>
      </c>
      <c r="T29" s="304">
        <v>769576</v>
      </c>
      <c r="U29" s="304">
        <v>395250</v>
      </c>
      <c r="V29" s="304">
        <v>1082850</v>
      </c>
      <c r="W29" s="313">
        <v>424000</v>
      </c>
      <c r="X29" s="313">
        <v>1648646</v>
      </c>
      <c r="Y29" s="304">
        <v>1207500</v>
      </c>
      <c r="Z29" s="304">
        <v>311250</v>
      </c>
      <c r="AA29" s="304">
        <v>0</v>
      </c>
      <c r="AB29" s="313">
        <v>357750</v>
      </c>
      <c r="AC29" s="159"/>
      <c r="AD29" s="159"/>
      <c r="AE29" s="159"/>
      <c r="AF29" s="159"/>
      <c r="AG29" s="160"/>
      <c r="AH29" s="160"/>
      <c r="AI29" s="160"/>
      <c r="AJ29" s="160"/>
      <c r="AK29" s="160"/>
      <c r="AL29" s="160"/>
      <c r="AM29" s="160"/>
      <c r="AN29" s="160"/>
      <c r="AO29" s="160"/>
      <c r="AP29" s="160"/>
      <c r="AQ29" s="160"/>
      <c r="AR29" s="160"/>
      <c r="AS29" s="160"/>
      <c r="AT29" s="160"/>
    </row>
    <row r="30" spans="1:46 1227:16370" s="21" customFormat="1">
      <c r="A30" s="25" t="s">
        <v>53</v>
      </c>
      <c r="B30" s="80"/>
      <c r="C30" s="311">
        <v>563572</v>
      </c>
      <c r="D30" s="311">
        <v>779319</v>
      </c>
      <c r="E30" s="311">
        <v>898621</v>
      </c>
      <c r="F30" s="311">
        <v>3253984</v>
      </c>
      <c r="G30" s="311">
        <v>2069184</v>
      </c>
      <c r="H30" s="311">
        <v>9946662</v>
      </c>
      <c r="I30" s="311">
        <v>2318571</v>
      </c>
      <c r="J30" s="311">
        <v>1678487</v>
      </c>
      <c r="K30" s="311">
        <v>1092867</v>
      </c>
      <c r="L30" s="311">
        <v>651090</v>
      </c>
      <c r="M30" s="311">
        <v>604226</v>
      </c>
      <c r="N30" s="311">
        <v>540390</v>
      </c>
      <c r="O30" s="312">
        <v>2250989</v>
      </c>
      <c r="P30" s="311">
        <v>526906</v>
      </c>
      <c r="Q30" s="311">
        <v>1353007</v>
      </c>
      <c r="R30" s="311">
        <v>1308008</v>
      </c>
      <c r="S30" s="304">
        <v>405136</v>
      </c>
      <c r="T30" s="311">
        <v>650606</v>
      </c>
      <c r="U30" s="311">
        <v>783277</v>
      </c>
      <c r="V30" s="311">
        <v>616301</v>
      </c>
      <c r="W30" s="311">
        <v>603079</v>
      </c>
      <c r="X30" s="304">
        <v>1208587</v>
      </c>
      <c r="Y30" s="311">
        <v>1154027</v>
      </c>
      <c r="Z30" s="311">
        <v>804985</v>
      </c>
      <c r="AA30" s="311">
        <v>1752800</v>
      </c>
      <c r="AB30" s="311">
        <v>1353749</v>
      </c>
      <c r="AC30" s="19"/>
      <c r="AD30" s="19"/>
      <c r="AE30" s="19"/>
      <c r="AF30" s="19"/>
      <c r="AG30" s="20"/>
      <c r="AH30" s="20"/>
      <c r="AI30" s="20"/>
      <c r="AJ30" s="20"/>
      <c r="AK30" s="20"/>
      <c r="AL30" s="20"/>
      <c r="AM30" s="20"/>
      <c r="AN30" s="20"/>
      <c r="AO30" s="20"/>
      <c r="AP30" s="20"/>
      <c r="AQ30" s="20"/>
      <c r="AR30" s="20"/>
      <c r="AS30" s="20"/>
      <c r="AT30" s="20"/>
    </row>
    <row r="31" spans="1:46 1227:16370" s="21" customFormat="1">
      <c r="A31" s="25" t="s">
        <v>54</v>
      </c>
      <c r="B31" s="56"/>
      <c r="C31" s="302"/>
      <c r="D31" s="302"/>
      <c r="E31" s="303"/>
      <c r="F31" s="303"/>
      <c r="G31" s="303"/>
      <c r="H31" s="302"/>
      <c r="I31" s="303"/>
      <c r="J31" s="303">
        <v>16246</v>
      </c>
      <c r="K31" s="303"/>
      <c r="L31" s="303"/>
      <c r="M31" s="303"/>
      <c r="N31" s="303">
        <v>18000</v>
      </c>
      <c r="O31" s="303"/>
      <c r="P31" s="303"/>
      <c r="Q31" s="303"/>
      <c r="R31" s="303"/>
      <c r="S31" s="303"/>
      <c r="T31" s="305"/>
      <c r="U31" s="303"/>
      <c r="V31" s="303"/>
      <c r="W31" s="303">
        <v>29779</v>
      </c>
      <c r="X31" s="303"/>
      <c r="Y31" s="303"/>
      <c r="Z31" s="303"/>
      <c r="AA31" s="303"/>
      <c r="AB31" s="303"/>
      <c r="AC31" s="19"/>
      <c r="AD31" s="19"/>
      <c r="AE31" s="19"/>
      <c r="AF31" s="19"/>
      <c r="AG31" s="20"/>
      <c r="AH31" s="20"/>
      <c r="AI31" s="20"/>
      <c r="AJ31" s="20"/>
      <c r="AK31" s="20"/>
      <c r="AL31" s="20"/>
      <c r="AM31" s="20"/>
      <c r="AN31" s="20"/>
      <c r="AO31" s="20"/>
      <c r="AP31" s="20"/>
      <c r="AQ31" s="20"/>
      <c r="AR31" s="20"/>
      <c r="AS31" s="20"/>
      <c r="AT31" s="20"/>
    </row>
    <row r="32" spans="1:46 1227:16370" s="21" customFormat="1">
      <c r="A32" s="38" t="s">
        <v>55</v>
      </c>
      <c r="B32" s="55"/>
      <c r="C32" s="314"/>
      <c r="D32" s="314"/>
      <c r="E32" s="314"/>
      <c r="F32" s="314"/>
      <c r="G32" s="314"/>
      <c r="H32" s="314">
        <v>8000</v>
      </c>
      <c r="I32" s="314"/>
      <c r="J32" s="302"/>
      <c r="K32" s="314"/>
      <c r="L32" s="314"/>
      <c r="M32" s="314"/>
      <c r="N32" s="314"/>
      <c r="O32" s="314"/>
      <c r="P32" s="314"/>
      <c r="Q32" s="314"/>
      <c r="R32" s="314"/>
      <c r="S32" s="315"/>
      <c r="T32" s="314"/>
      <c r="U32" s="314"/>
      <c r="V32" s="314"/>
      <c r="W32" s="314"/>
      <c r="X32" s="315"/>
      <c r="Y32" s="314"/>
      <c r="Z32" s="314"/>
      <c r="AA32" s="314"/>
      <c r="AB32" s="314"/>
      <c r="AC32" s="19"/>
      <c r="AD32" s="19"/>
      <c r="AE32" s="19"/>
      <c r="AF32" s="19"/>
      <c r="AG32" s="20"/>
      <c r="AH32" s="20"/>
      <c r="AI32" s="20"/>
      <c r="AJ32" s="20"/>
      <c r="AK32" s="20"/>
      <c r="AL32" s="20"/>
      <c r="AM32" s="20"/>
      <c r="AN32" s="20"/>
      <c r="AO32" s="20"/>
      <c r="AP32" s="20"/>
      <c r="AQ32" s="20"/>
      <c r="AR32" s="20"/>
      <c r="AS32" s="20"/>
      <c r="AT32" s="20"/>
    </row>
    <row r="33" spans="1:225" s="21" customFormat="1">
      <c r="A33" s="25" t="s">
        <v>56</v>
      </c>
      <c r="B33" s="56"/>
      <c r="C33" s="302">
        <v>19260</v>
      </c>
      <c r="D33" s="302">
        <v>17500</v>
      </c>
      <c r="E33" s="302">
        <v>25000</v>
      </c>
      <c r="F33" s="302">
        <v>78400</v>
      </c>
      <c r="G33" s="302">
        <v>47121</v>
      </c>
      <c r="H33" s="302">
        <v>166985</v>
      </c>
      <c r="I33" s="302">
        <v>76309</v>
      </c>
      <c r="J33" s="302">
        <v>37302</v>
      </c>
      <c r="K33" s="302">
        <v>5045</v>
      </c>
      <c r="L33" s="302">
        <v>19500</v>
      </c>
      <c r="M33" s="302">
        <v>7370</v>
      </c>
      <c r="N33" s="302">
        <v>27000</v>
      </c>
      <c r="O33" s="306">
        <v>55233</v>
      </c>
      <c r="P33" s="302">
        <v>30000</v>
      </c>
      <c r="Q33" s="302">
        <v>24921</v>
      </c>
      <c r="R33" s="302">
        <v>98060</v>
      </c>
      <c r="S33" s="303"/>
      <c r="T33" s="302">
        <v>30000</v>
      </c>
      <c r="U33" s="302">
        <v>30000</v>
      </c>
      <c r="V33" s="302">
        <v>17340</v>
      </c>
      <c r="W33" s="302">
        <v>34679</v>
      </c>
      <c r="X33" s="303">
        <v>42619</v>
      </c>
      <c r="Y33" s="302">
        <v>36956</v>
      </c>
      <c r="Z33" s="302">
        <v>19187</v>
      </c>
      <c r="AA33" s="302">
        <v>20259</v>
      </c>
      <c r="AB33" s="302">
        <v>29020</v>
      </c>
      <c r="AC33" s="19"/>
      <c r="AD33" s="19"/>
      <c r="AE33" s="19"/>
      <c r="AF33" s="19"/>
      <c r="AG33" s="20"/>
      <c r="AH33" s="20"/>
      <c r="AI33" s="20"/>
      <c r="AJ33" s="20"/>
      <c r="AK33" s="20"/>
      <c r="AL33" s="20"/>
      <c r="AM33" s="20"/>
      <c r="AN33" s="20"/>
      <c r="AO33" s="20"/>
      <c r="AP33" s="20"/>
      <c r="AQ33" s="20"/>
      <c r="AR33" s="20"/>
      <c r="AS33" s="20"/>
      <c r="AT33" s="20"/>
    </row>
    <row r="34" spans="1:225" s="21" customFormat="1">
      <c r="A34" s="38" t="s">
        <v>57</v>
      </c>
      <c r="B34" s="55"/>
      <c r="C34" s="314"/>
      <c r="D34" s="314"/>
      <c r="E34" s="314"/>
      <c r="F34" s="314"/>
      <c r="G34" s="314"/>
      <c r="H34" s="314">
        <v>10000</v>
      </c>
      <c r="I34" s="314"/>
      <c r="J34" s="302"/>
      <c r="K34" s="314"/>
      <c r="L34" s="314"/>
      <c r="M34" s="314"/>
      <c r="N34" s="314"/>
      <c r="O34" s="314"/>
      <c r="P34" s="314"/>
      <c r="Q34" s="314"/>
      <c r="R34" s="314"/>
      <c r="S34" s="315"/>
      <c r="T34" s="314"/>
      <c r="U34" s="314"/>
      <c r="V34" s="314"/>
      <c r="W34" s="314"/>
      <c r="X34" s="315"/>
      <c r="Y34" s="314"/>
      <c r="Z34" s="314"/>
      <c r="AA34" s="314"/>
      <c r="AB34" s="314"/>
      <c r="AC34" s="19"/>
      <c r="AD34" s="19"/>
      <c r="AE34" s="19"/>
      <c r="AF34" s="19"/>
      <c r="AG34" s="20"/>
      <c r="AH34" s="20"/>
      <c r="AI34" s="20"/>
      <c r="AJ34" s="20"/>
      <c r="AK34" s="20"/>
      <c r="AL34" s="20"/>
      <c r="AM34" s="20"/>
      <c r="AN34" s="20"/>
      <c r="AO34" s="20"/>
      <c r="AP34" s="20"/>
      <c r="AQ34" s="20"/>
      <c r="AR34" s="20"/>
      <c r="AS34" s="20"/>
      <c r="AT34" s="20"/>
    </row>
    <row r="35" spans="1:225" s="21" customFormat="1">
      <c r="A35" s="25" t="s">
        <v>58</v>
      </c>
      <c r="B35" s="56"/>
      <c r="C35" s="302">
        <v>21000</v>
      </c>
      <c r="D35" s="302">
        <v>24000</v>
      </c>
      <c r="E35" s="302">
        <v>49000</v>
      </c>
      <c r="F35" s="302">
        <v>101000</v>
      </c>
      <c r="G35" s="302">
        <v>45000</v>
      </c>
      <c r="H35" s="302">
        <v>47000</v>
      </c>
      <c r="I35" s="302">
        <v>48000</v>
      </c>
      <c r="J35" s="302">
        <v>45000</v>
      </c>
      <c r="K35" s="302">
        <v>41000</v>
      </c>
      <c r="L35" s="302">
        <v>24000</v>
      </c>
      <c r="M35" s="302">
        <v>25000</v>
      </c>
      <c r="N35" s="302">
        <v>17000</v>
      </c>
      <c r="O35" s="306">
        <v>62000</v>
      </c>
      <c r="P35" s="302">
        <v>26000</v>
      </c>
      <c r="Q35" s="302">
        <v>26000</v>
      </c>
      <c r="R35" s="302">
        <v>40000</v>
      </c>
      <c r="S35" s="303">
        <v>36000</v>
      </c>
      <c r="T35" s="302">
        <v>25000</v>
      </c>
      <c r="U35" s="302">
        <v>26000</v>
      </c>
      <c r="V35" s="302">
        <v>32000</v>
      </c>
      <c r="W35" s="302">
        <v>22000</v>
      </c>
      <c r="X35" s="303">
        <v>86000</v>
      </c>
      <c r="Y35" s="302">
        <v>21000</v>
      </c>
      <c r="Z35" s="302">
        <v>35000</v>
      </c>
      <c r="AA35" s="302">
        <v>33000</v>
      </c>
      <c r="AB35" s="302">
        <v>30000</v>
      </c>
      <c r="AC35" s="19"/>
      <c r="AD35" s="19"/>
      <c r="AE35" s="19"/>
      <c r="AF35" s="19"/>
      <c r="AG35" s="20"/>
      <c r="AH35" s="20"/>
      <c r="AI35" s="20"/>
      <c r="AJ35" s="20"/>
      <c r="AK35" s="20"/>
      <c r="AL35" s="20"/>
      <c r="AM35" s="20"/>
      <c r="AN35" s="20"/>
      <c r="AO35" s="20"/>
      <c r="AP35" s="20"/>
      <c r="AQ35" s="20"/>
      <c r="AR35" s="20"/>
      <c r="AS35" s="20"/>
      <c r="AT35" s="20"/>
    </row>
    <row r="36" spans="1:225" s="21" customFormat="1">
      <c r="A36" s="25" t="s">
        <v>59</v>
      </c>
      <c r="B36" s="56"/>
      <c r="C36" s="298">
        <v>815998.25</v>
      </c>
      <c r="D36" s="298">
        <v>1166267.24</v>
      </c>
      <c r="E36" s="298">
        <v>1215110</v>
      </c>
      <c r="F36" s="298">
        <v>1410540</v>
      </c>
      <c r="G36" s="298">
        <v>810317.82000000007</v>
      </c>
      <c r="H36" s="298">
        <v>431879</v>
      </c>
      <c r="I36" s="298">
        <v>1105323</v>
      </c>
      <c r="J36" s="298">
        <v>1111545</v>
      </c>
      <c r="K36" s="298">
        <v>854532.54</v>
      </c>
      <c r="L36" s="298">
        <v>1036026</v>
      </c>
      <c r="M36" s="298">
        <v>775274.54</v>
      </c>
      <c r="N36" s="298">
        <v>922102.81</v>
      </c>
      <c r="O36" s="298">
        <v>1030861</v>
      </c>
      <c r="P36" s="298">
        <v>711060.88</v>
      </c>
      <c r="Q36" s="298">
        <v>745490</v>
      </c>
      <c r="R36" s="298">
        <v>1241821</v>
      </c>
      <c r="S36" s="310">
        <v>905563.38</v>
      </c>
      <c r="T36" s="298">
        <v>1228863</v>
      </c>
      <c r="U36" s="298">
        <v>1250000</v>
      </c>
      <c r="V36" s="298">
        <v>1228885.23</v>
      </c>
      <c r="W36" s="298">
        <v>1095000</v>
      </c>
      <c r="X36" s="310">
        <v>1180659.2</v>
      </c>
      <c r="Y36" s="298">
        <v>805127.04</v>
      </c>
      <c r="Z36" s="298">
        <v>575600</v>
      </c>
      <c r="AA36" s="298">
        <v>1177981</v>
      </c>
      <c r="AB36" s="298">
        <v>961538</v>
      </c>
      <c r="AC36" s="19"/>
      <c r="AD36" s="19"/>
      <c r="AE36" s="19"/>
      <c r="AF36" s="19"/>
      <c r="AG36" s="20"/>
      <c r="AH36" s="20"/>
      <c r="AI36" s="20"/>
      <c r="AJ36" s="20"/>
      <c r="AK36" s="20"/>
      <c r="AL36" s="20"/>
      <c r="AM36" s="20"/>
      <c r="AN36" s="20"/>
      <c r="AO36" s="20"/>
      <c r="AP36" s="20"/>
      <c r="AQ36" s="20"/>
      <c r="AR36" s="20"/>
      <c r="AS36" s="20"/>
      <c r="AT36" s="20"/>
    </row>
    <row r="37" spans="1:225" s="41" customFormat="1">
      <c r="A37" s="25" t="s">
        <v>60</v>
      </c>
      <c r="B37" s="56"/>
      <c r="C37" s="302">
        <v>105125.14</v>
      </c>
      <c r="D37" s="302">
        <v>121000</v>
      </c>
      <c r="E37" s="302">
        <v>101361.36</v>
      </c>
      <c r="F37" s="302">
        <v>119769.48</v>
      </c>
      <c r="G37" s="302">
        <v>124655</v>
      </c>
      <c r="H37" s="302">
        <v>664669.97</v>
      </c>
      <c r="I37" s="302">
        <v>133200</v>
      </c>
      <c r="J37" s="302">
        <v>118800</v>
      </c>
      <c r="K37" s="302">
        <v>113329.42</v>
      </c>
      <c r="L37" s="302">
        <v>19580</v>
      </c>
      <c r="M37" s="302">
        <v>29580</v>
      </c>
      <c r="N37" s="302">
        <v>10000</v>
      </c>
      <c r="O37" s="302">
        <v>146600</v>
      </c>
      <c r="P37" s="302">
        <v>95000</v>
      </c>
      <c r="Q37" s="302">
        <v>83850</v>
      </c>
      <c r="R37" s="302">
        <v>111629.54</v>
      </c>
      <c r="S37" s="303">
        <v>110600</v>
      </c>
      <c r="T37" s="302">
        <v>89990.7</v>
      </c>
      <c r="U37" s="302">
        <v>10000</v>
      </c>
      <c r="V37" s="302">
        <v>34620</v>
      </c>
      <c r="W37" s="302">
        <v>105901.45</v>
      </c>
      <c r="X37" s="303">
        <v>152133.51</v>
      </c>
      <c r="Y37" s="302">
        <v>34620</v>
      </c>
      <c r="Z37" s="302">
        <v>111224.02</v>
      </c>
      <c r="AA37" s="302">
        <v>34620</v>
      </c>
      <c r="AB37" s="302">
        <v>128800</v>
      </c>
      <c r="AC37" s="39"/>
      <c r="AD37" s="39"/>
      <c r="AE37" s="39"/>
      <c r="AF37" s="39"/>
      <c r="AG37" s="40"/>
      <c r="AH37" s="40"/>
      <c r="AI37" s="40"/>
      <c r="AJ37" s="40"/>
      <c r="AK37" s="40"/>
      <c r="AL37" s="40"/>
      <c r="AM37" s="40"/>
      <c r="AN37" s="40"/>
      <c r="AO37" s="40"/>
      <c r="AP37" s="40"/>
      <c r="AQ37" s="40"/>
      <c r="AR37" s="40"/>
      <c r="AS37" s="40"/>
      <c r="AT37" s="40"/>
    </row>
    <row r="38" spans="1:225" s="41" customFormat="1">
      <c r="A38" s="25" t="s">
        <v>61</v>
      </c>
      <c r="B38" s="56"/>
      <c r="C38" s="302">
        <v>10400</v>
      </c>
      <c r="D38" s="302">
        <v>0</v>
      </c>
      <c r="E38" s="302">
        <v>18000</v>
      </c>
      <c r="F38" s="302"/>
      <c r="G38" s="302"/>
      <c r="H38" s="302">
        <v>24300</v>
      </c>
      <c r="I38" s="302"/>
      <c r="J38" s="302">
        <v>2200</v>
      </c>
      <c r="K38" s="302"/>
      <c r="L38" s="302">
        <v>0</v>
      </c>
      <c r="M38" s="302">
        <v>0</v>
      </c>
      <c r="N38" s="302">
        <v>0</v>
      </c>
      <c r="O38" s="302"/>
      <c r="P38" s="302">
        <v>26000</v>
      </c>
      <c r="Q38" s="302">
        <v>6900</v>
      </c>
      <c r="R38" s="302">
        <v>8500</v>
      </c>
      <c r="S38" s="303">
        <v>10400</v>
      </c>
      <c r="T38" s="302">
        <v>26000</v>
      </c>
      <c r="U38" s="302">
        <v>0</v>
      </c>
      <c r="V38" s="302">
        <v>0</v>
      </c>
      <c r="W38" s="302">
        <v>14600</v>
      </c>
      <c r="X38" s="303"/>
      <c r="Y38" s="302">
        <v>0</v>
      </c>
      <c r="Z38" s="302">
        <v>5800</v>
      </c>
      <c r="AA38" s="302">
        <v>0</v>
      </c>
      <c r="AB38" s="302"/>
      <c r="AC38" s="39"/>
      <c r="AD38" s="39"/>
      <c r="AE38" s="39"/>
      <c r="AF38" s="39"/>
      <c r="AG38" s="40"/>
      <c r="AH38" s="40"/>
      <c r="AI38" s="40"/>
      <c r="AJ38" s="40"/>
      <c r="AK38" s="40"/>
      <c r="AL38" s="40"/>
      <c r="AM38" s="40"/>
      <c r="AN38" s="40"/>
      <c r="AO38" s="40"/>
      <c r="AP38" s="40"/>
      <c r="AQ38" s="40"/>
      <c r="AR38" s="40"/>
      <c r="AS38" s="40"/>
      <c r="AT38" s="40"/>
    </row>
    <row r="39" spans="1:225" s="41" customFormat="1">
      <c r="A39" s="92" t="s">
        <v>62</v>
      </c>
      <c r="B39" s="93"/>
      <c r="C39" s="316"/>
      <c r="D39" s="316"/>
      <c r="E39" s="317"/>
      <c r="F39" s="317">
        <v>14584.61</v>
      </c>
      <c r="G39" s="317"/>
      <c r="H39" s="316"/>
      <c r="I39" s="317"/>
      <c r="J39" s="317"/>
      <c r="K39" s="317"/>
      <c r="L39" s="317"/>
      <c r="M39" s="317"/>
      <c r="N39" s="317"/>
      <c r="O39" s="317">
        <v>30000</v>
      </c>
      <c r="P39" s="317">
        <v>7500</v>
      </c>
      <c r="Q39" s="317"/>
      <c r="R39" s="317">
        <v>30000</v>
      </c>
      <c r="S39" s="317">
        <v>7113</v>
      </c>
      <c r="T39" s="316"/>
      <c r="U39" s="317">
        <v>30000</v>
      </c>
      <c r="V39" s="317"/>
      <c r="W39" s="317"/>
      <c r="X39" s="317">
        <v>15000</v>
      </c>
      <c r="Y39" s="317">
        <v>14222.34</v>
      </c>
      <c r="Z39" s="317"/>
      <c r="AA39" s="317"/>
      <c r="AB39" s="317"/>
      <c r="AC39" s="39"/>
      <c r="AD39" s="39"/>
      <c r="AE39" s="39"/>
      <c r="AF39" s="39"/>
      <c r="AG39" s="40"/>
      <c r="AH39" s="40"/>
      <c r="AI39" s="40"/>
      <c r="AJ39" s="40"/>
      <c r="AK39" s="40"/>
      <c r="AL39" s="40"/>
      <c r="AM39" s="40"/>
      <c r="AN39" s="40"/>
      <c r="AO39" s="40"/>
      <c r="AP39" s="40"/>
      <c r="AQ39" s="40"/>
      <c r="AR39" s="40"/>
      <c r="AS39" s="40"/>
      <c r="AT39" s="40"/>
    </row>
    <row r="40" spans="1:225" s="41" customFormat="1">
      <c r="A40" s="92"/>
      <c r="B40" s="94"/>
      <c r="C40" s="316"/>
      <c r="D40" s="316"/>
      <c r="E40" s="317"/>
      <c r="F40" s="317"/>
      <c r="G40" s="317"/>
      <c r="H40" s="316"/>
      <c r="I40" s="317"/>
      <c r="J40" s="317"/>
      <c r="K40" s="317"/>
      <c r="L40" s="317"/>
      <c r="M40" s="317"/>
      <c r="N40" s="317"/>
      <c r="O40" s="317"/>
      <c r="P40" s="317"/>
      <c r="Q40" s="317"/>
      <c r="R40" s="317"/>
      <c r="S40" s="317"/>
      <c r="T40" s="316"/>
      <c r="U40" s="317"/>
      <c r="V40" s="317"/>
      <c r="W40" s="317"/>
      <c r="X40" s="317"/>
      <c r="Y40" s="317"/>
      <c r="Z40" s="317"/>
      <c r="AA40" s="317"/>
      <c r="AB40" s="317"/>
      <c r="AC40" s="39"/>
      <c r="AD40" s="39"/>
      <c r="AE40" s="39"/>
      <c r="AF40" s="39"/>
      <c r="AG40" s="40"/>
      <c r="AH40" s="40"/>
      <c r="AI40" s="40"/>
      <c r="AJ40" s="40"/>
      <c r="AK40" s="40"/>
      <c r="AL40" s="40"/>
      <c r="AM40" s="40"/>
      <c r="AN40" s="40"/>
      <c r="AO40" s="40"/>
      <c r="AP40" s="40"/>
      <c r="AQ40" s="40"/>
      <c r="AR40" s="40"/>
      <c r="AS40" s="40"/>
      <c r="AT40" s="40"/>
    </row>
    <row r="41" spans="1:225" s="48" customFormat="1" ht="30" customHeight="1">
      <c r="A41" s="92"/>
      <c r="B41" s="94"/>
      <c r="C41" s="43"/>
      <c r="D41" s="43"/>
      <c r="E41" s="42"/>
      <c r="F41" s="42"/>
      <c r="G41" s="42"/>
      <c r="H41" s="43"/>
      <c r="I41" s="42"/>
      <c r="J41" s="42"/>
      <c r="K41" s="42"/>
      <c r="L41" s="42"/>
      <c r="M41" s="42"/>
      <c r="N41" s="42"/>
      <c r="O41" s="42"/>
      <c r="P41" s="42"/>
      <c r="Q41" s="42"/>
      <c r="R41" s="42"/>
      <c r="S41" s="42"/>
      <c r="T41" s="43"/>
      <c r="U41" s="42"/>
      <c r="V41" s="42"/>
      <c r="W41" s="42"/>
      <c r="X41" s="42"/>
      <c r="Y41" s="42"/>
      <c r="Z41" s="42"/>
      <c r="AA41" s="42"/>
      <c r="AB41" s="42"/>
      <c r="AC41" s="46"/>
      <c r="AD41" s="46"/>
      <c r="AE41" s="46"/>
      <c r="AF41" s="46"/>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c r="DQ41" s="47"/>
      <c r="DR41" s="47"/>
      <c r="DS41" s="47"/>
      <c r="DT41" s="47"/>
      <c r="DU41" s="47"/>
      <c r="DV41" s="47"/>
      <c r="DW41" s="47"/>
      <c r="DX41" s="47"/>
      <c r="DY41" s="47"/>
      <c r="DZ41" s="47"/>
      <c r="EA41" s="47"/>
      <c r="EB41" s="47"/>
      <c r="EC41" s="47"/>
      <c r="ED41" s="47"/>
      <c r="EE41" s="47"/>
      <c r="EF41" s="47"/>
      <c r="EG41" s="47"/>
      <c r="EH41" s="47"/>
      <c r="EI41" s="47"/>
      <c r="EJ41" s="47"/>
      <c r="EK41" s="47"/>
      <c r="EL41" s="47"/>
      <c r="EM41" s="47"/>
      <c r="EN41" s="47"/>
      <c r="EO41" s="47"/>
      <c r="EP41" s="47"/>
      <c r="EQ41" s="47"/>
      <c r="ER41" s="47"/>
      <c r="ES41" s="47"/>
      <c r="ET41" s="47"/>
      <c r="EU41" s="47"/>
      <c r="EV41" s="47"/>
      <c r="EW41" s="47"/>
      <c r="EX41" s="47"/>
      <c r="EY41" s="47"/>
      <c r="EZ41" s="47"/>
      <c r="FA41" s="47"/>
      <c r="FB41" s="47"/>
      <c r="FC41" s="47"/>
      <c r="FD41" s="47"/>
      <c r="FE41" s="47"/>
      <c r="FF41" s="47"/>
      <c r="FG41" s="47"/>
      <c r="FH41" s="47"/>
      <c r="FI41" s="47"/>
      <c r="FJ41" s="47"/>
      <c r="FK41" s="47"/>
      <c r="FL41" s="47"/>
      <c r="FM41" s="47"/>
      <c r="FN41" s="47"/>
      <c r="FO41" s="47"/>
      <c r="FP41" s="47"/>
      <c r="FQ41" s="47"/>
      <c r="FR41" s="47"/>
      <c r="FS41" s="47"/>
      <c r="FT41" s="47"/>
      <c r="FU41" s="47"/>
      <c r="FV41" s="47"/>
      <c r="FW41" s="47"/>
      <c r="FX41" s="47"/>
      <c r="FY41" s="47"/>
      <c r="FZ41" s="47"/>
      <c r="GA41" s="47"/>
      <c r="GB41" s="47"/>
      <c r="GC41" s="47"/>
      <c r="GD41" s="47"/>
      <c r="GE41" s="47"/>
      <c r="GF41" s="47"/>
      <c r="GG41" s="47"/>
      <c r="GH41" s="47"/>
      <c r="GI41" s="47"/>
      <c r="GJ41" s="47"/>
      <c r="GK41" s="47"/>
      <c r="GL41" s="47"/>
      <c r="GM41" s="47"/>
      <c r="GN41" s="47"/>
      <c r="GO41" s="47"/>
      <c r="GP41" s="47"/>
      <c r="GQ41" s="47"/>
      <c r="GR41" s="47"/>
      <c r="GS41" s="47"/>
      <c r="GT41" s="47"/>
      <c r="GU41" s="47"/>
      <c r="GV41" s="47"/>
      <c r="GW41" s="47"/>
      <c r="GX41" s="47"/>
      <c r="GY41" s="47"/>
      <c r="GZ41" s="47"/>
      <c r="HA41" s="47"/>
      <c r="HB41" s="47"/>
      <c r="HC41" s="47"/>
      <c r="HD41" s="47"/>
      <c r="HE41" s="47"/>
      <c r="HF41" s="47"/>
      <c r="HG41" s="47"/>
      <c r="HH41" s="47"/>
      <c r="HI41" s="47"/>
      <c r="HJ41" s="47"/>
      <c r="HK41" s="47"/>
      <c r="HL41" s="47"/>
      <c r="HM41" s="47"/>
      <c r="HN41" s="47"/>
      <c r="HO41" s="47"/>
      <c r="HP41" s="47"/>
      <c r="HQ41" s="47"/>
    </row>
    <row r="42" spans="1:225" s="41" customFormat="1" ht="16.8">
      <c r="A42" s="44" t="s">
        <v>63</v>
      </c>
      <c r="B42" s="81"/>
      <c r="C42" s="45"/>
      <c r="D42" s="45"/>
      <c r="E42" s="45"/>
      <c r="F42" s="45"/>
      <c r="G42" s="45"/>
      <c r="H42" s="26"/>
      <c r="I42" s="45"/>
      <c r="J42" s="26"/>
      <c r="K42" s="45"/>
      <c r="L42" s="45"/>
      <c r="M42" s="45"/>
      <c r="N42" s="45"/>
      <c r="O42" s="45"/>
      <c r="P42" s="45"/>
      <c r="Q42" s="45"/>
      <c r="R42" s="45"/>
      <c r="S42" s="104"/>
      <c r="T42" s="45"/>
      <c r="U42" s="45"/>
      <c r="V42" s="45"/>
      <c r="W42" s="45"/>
      <c r="X42" s="104"/>
      <c r="Y42" s="45"/>
      <c r="Z42" s="45"/>
      <c r="AA42" s="45"/>
      <c r="AB42" s="45"/>
      <c r="AC42" s="39"/>
      <c r="AD42" s="39"/>
      <c r="AE42" s="39"/>
      <c r="AF42" s="39"/>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c r="GB42" s="40"/>
      <c r="GC42" s="40"/>
      <c r="GD42" s="40"/>
      <c r="GE42" s="40"/>
      <c r="GF42" s="40"/>
      <c r="GG42" s="40"/>
      <c r="GH42" s="40"/>
      <c r="GI42" s="40"/>
      <c r="GJ42" s="40"/>
      <c r="GK42" s="40"/>
      <c r="GL42" s="40"/>
      <c r="GM42" s="40"/>
      <c r="GN42" s="40"/>
      <c r="GO42" s="40"/>
      <c r="GP42" s="40"/>
      <c r="GQ42" s="40"/>
      <c r="GR42" s="40"/>
      <c r="GS42" s="40"/>
      <c r="GT42" s="40"/>
      <c r="GU42" s="40"/>
      <c r="GV42" s="40"/>
      <c r="GW42" s="40"/>
      <c r="GX42" s="40"/>
      <c r="GY42" s="40"/>
      <c r="GZ42" s="40"/>
      <c r="HA42" s="40"/>
      <c r="HB42" s="40"/>
      <c r="HC42" s="40"/>
      <c r="HD42" s="40"/>
      <c r="HE42" s="40"/>
      <c r="HF42" s="40"/>
      <c r="HG42" s="40"/>
      <c r="HH42" s="40"/>
      <c r="HI42" s="40"/>
      <c r="HJ42" s="40"/>
      <c r="HK42" s="40"/>
      <c r="HL42" s="40"/>
      <c r="HM42" s="40"/>
      <c r="HN42" s="40"/>
      <c r="HO42" s="40"/>
      <c r="HP42" s="40"/>
      <c r="HQ42" s="40"/>
    </row>
    <row r="43" spans="1:225" s="41" customFormat="1" ht="50.4">
      <c r="A43" s="49" t="s">
        <v>64</v>
      </c>
      <c r="B43" s="82"/>
      <c r="C43" s="37"/>
      <c r="D43" s="37"/>
      <c r="E43" s="37"/>
      <c r="F43" s="37"/>
      <c r="G43" s="37">
        <v>603853.36</v>
      </c>
      <c r="H43" s="18"/>
      <c r="I43" s="37"/>
      <c r="J43" s="18"/>
      <c r="K43" s="37"/>
      <c r="L43" s="37"/>
      <c r="M43" s="37"/>
      <c r="N43" s="37"/>
      <c r="O43" s="37"/>
      <c r="P43" s="37"/>
      <c r="Q43" s="37"/>
      <c r="R43" s="37"/>
      <c r="S43" s="148"/>
      <c r="T43" s="37"/>
      <c r="U43" s="37"/>
      <c r="V43" s="37"/>
      <c r="W43" s="37"/>
      <c r="X43" s="148"/>
      <c r="Y43" s="37"/>
      <c r="Z43" s="37"/>
      <c r="AA43" s="37"/>
      <c r="AB43" s="37"/>
      <c r="AC43" s="39"/>
      <c r="AD43" s="39"/>
      <c r="AE43" s="39"/>
      <c r="AF43" s="39"/>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c r="GB43" s="40"/>
      <c r="GC43" s="40"/>
      <c r="GD43" s="40"/>
      <c r="GE43" s="40"/>
      <c r="GF43" s="40"/>
      <c r="GG43" s="40"/>
      <c r="GH43" s="40"/>
      <c r="GI43" s="40"/>
      <c r="GJ43" s="40"/>
      <c r="GK43" s="40"/>
      <c r="GL43" s="40"/>
      <c r="GM43" s="40"/>
      <c r="GN43" s="40"/>
      <c r="GO43" s="40"/>
      <c r="GP43" s="40"/>
      <c r="GQ43" s="40"/>
      <c r="GR43" s="40"/>
      <c r="GS43" s="40"/>
      <c r="GT43" s="40"/>
      <c r="GU43" s="40"/>
      <c r="GV43" s="40"/>
      <c r="GW43" s="40"/>
      <c r="GX43" s="40"/>
      <c r="GY43" s="40"/>
      <c r="GZ43" s="40"/>
      <c r="HA43" s="40"/>
      <c r="HB43" s="40"/>
      <c r="HC43" s="40"/>
      <c r="HD43" s="40"/>
      <c r="HE43" s="40"/>
      <c r="HF43" s="40"/>
      <c r="HG43" s="40"/>
      <c r="HH43" s="40"/>
      <c r="HI43" s="40"/>
      <c r="HJ43" s="40"/>
      <c r="HK43" s="40"/>
      <c r="HL43" s="40"/>
      <c r="HM43" s="40"/>
      <c r="HN43" s="40"/>
      <c r="HO43" s="40"/>
      <c r="HP43" s="40"/>
      <c r="HQ43" s="40"/>
    </row>
    <row r="44" spans="1:225" s="41" customFormat="1" ht="16.8">
      <c r="A44" s="49" t="s">
        <v>65</v>
      </c>
      <c r="B44" s="82"/>
      <c r="C44" s="37"/>
      <c r="D44" s="37"/>
      <c r="E44" s="37"/>
      <c r="F44" s="20">
        <v>1134131.98</v>
      </c>
      <c r="G44" s="18"/>
      <c r="H44" s="18"/>
      <c r="I44" s="20"/>
      <c r="J44" s="18"/>
      <c r="K44" s="37"/>
      <c r="L44" s="37"/>
      <c r="M44" s="37"/>
      <c r="N44" s="37"/>
      <c r="O44" s="37"/>
      <c r="P44" s="37"/>
      <c r="Q44" s="37"/>
      <c r="R44" s="37"/>
      <c r="S44" s="148"/>
      <c r="T44" s="37"/>
      <c r="U44" s="37"/>
      <c r="V44" s="37"/>
      <c r="W44" s="37"/>
      <c r="X44" s="148"/>
      <c r="Y44" s="37"/>
      <c r="Z44" s="37"/>
      <c r="AA44" s="37"/>
      <c r="AB44" s="37"/>
      <c r="AC44" s="39"/>
      <c r="AD44" s="39"/>
      <c r="AE44" s="39"/>
      <c r="AF44" s="39"/>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c r="GB44" s="40"/>
      <c r="GC44" s="40"/>
      <c r="GD44" s="40"/>
      <c r="GE44" s="40"/>
      <c r="GF44" s="40"/>
      <c r="GG44" s="40"/>
      <c r="GH44" s="40"/>
      <c r="GI44" s="40"/>
      <c r="GJ44" s="40"/>
      <c r="GK44" s="40"/>
      <c r="GL44" s="40"/>
      <c r="GM44" s="40"/>
      <c r="GN44" s="40"/>
      <c r="GO44" s="40"/>
      <c r="GP44" s="40"/>
      <c r="GQ44" s="40"/>
      <c r="GR44" s="40"/>
      <c r="GS44" s="40"/>
      <c r="GT44" s="40"/>
      <c r="GU44" s="40"/>
      <c r="GV44" s="40"/>
      <c r="GW44" s="40"/>
      <c r="GX44" s="40"/>
      <c r="GY44" s="40"/>
      <c r="GZ44" s="40"/>
      <c r="HA44" s="40"/>
      <c r="HB44" s="40"/>
      <c r="HC44" s="40"/>
      <c r="HD44" s="40"/>
      <c r="HE44" s="40"/>
      <c r="HF44" s="40"/>
      <c r="HG44" s="40"/>
      <c r="HH44" s="40"/>
      <c r="HI44" s="40"/>
      <c r="HJ44" s="40"/>
      <c r="HK44" s="40"/>
      <c r="HL44" s="40"/>
      <c r="HM44" s="40"/>
      <c r="HN44" s="40"/>
      <c r="HO44" s="40"/>
      <c r="HP44" s="40"/>
      <c r="HQ44" s="40"/>
    </row>
    <row r="45" spans="1:225" s="41" customFormat="1" ht="33.6">
      <c r="A45" s="49" t="s">
        <v>66</v>
      </c>
      <c r="B45" s="82"/>
      <c r="C45" s="37"/>
      <c r="D45" s="37"/>
      <c r="E45" s="37"/>
      <c r="F45" s="18"/>
      <c r="G45" s="50"/>
      <c r="H45" s="50"/>
      <c r="I45" s="32">
        <v>4734085.88</v>
      </c>
      <c r="J45" s="18"/>
      <c r="K45" s="37"/>
      <c r="L45" s="37"/>
      <c r="M45" s="37"/>
      <c r="N45" s="37"/>
      <c r="O45" s="37"/>
      <c r="P45" s="37"/>
      <c r="Q45" s="37"/>
      <c r="R45" s="37"/>
      <c r="S45" s="148"/>
      <c r="T45" s="37"/>
      <c r="U45" s="37"/>
      <c r="V45" s="37"/>
      <c r="W45" s="37"/>
      <c r="X45" s="148"/>
      <c r="Y45" s="37"/>
      <c r="Z45" s="37"/>
      <c r="AA45" s="37"/>
      <c r="AB45" s="37"/>
      <c r="AC45" s="39"/>
      <c r="AD45" s="39"/>
      <c r="AE45" s="39"/>
      <c r="AF45" s="39"/>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row>
    <row r="46" spans="1:225" s="54" customFormat="1" ht="16.8">
      <c r="A46" s="49" t="s">
        <v>67</v>
      </c>
      <c r="B46" s="82"/>
      <c r="C46" s="37"/>
      <c r="D46" s="37"/>
      <c r="E46" s="37"/>
      <c r="F46" s="37"/>
      <c r="G46" s="37"/>
      <c r="H46" s="18"/>
      <c r="I46" s="37"/>
      <c r="J46" s="18"/>
      <c r="K46" s="37"/>
      <c r="L46" s="37"/>
      <c r="M46" s="37"/>
      <c r="N46" s="37"/>
      <c r="O46" s="37"/>
      <c r="P46" s="37"/>
      <c r="Q46" s="37"/>
      <c r="R46" s="37">
        <v>536687.35999999999</v>
      </c>
      <c r="S46" s="148"/>
      <c r="T46" s="37"/>
      <c r="U46" s="37"/>
      <c r="V46" s="37"/>
      <c r="W46" s="37"/>
      <c r="X46" s="148"/>
      <c r="Y46" s="37"/>
      <c r="Z46" s="37"/>
      <c r="AA46" s="37"/>
      <c r="AB46" s="37"/>
      <c r="AC46" s="52"/>
      <c r="AD46" s="52"/>
      <c r="AE46" s="52"/>
      <c r="AF46" s="52"/>
      <c r="AG46" s="53"/>
      <c r="AH46" s="53"/>
      <c r="AI46" s="53"/>
      <c r="AJ46" s="53"/>
      <c r="AK46" s="53"/>
      <c r="AL46" s="53"/>
      <c r="AM46" s="53"/>
      <c r="AN46" s="53"/>
      <c r="AO46" s="53"/>
      <c r="AP46" s="53"/>
      <c r="AQ46" s="53"/>
      <c r="AR46" s="53"/>
      <c r="AS46" s="53"/>
      <c r="AT46" s="53"/>
    </row>
    <row r="47" spans="1:225" s="152" customFormat="1">
      <c r="A47" s="153" t="s">
        <v>68</v>
      </c>
      <c r="B47" s="154"/>
      <c r="C47" s="155">
        <f t="shared" ref="C47:AB47" si="0">SUM(C6:C46)</f>
        <v>4966503.29</v>
      </c>
      <c r="D47" s="155">
        <f t="shared" si="0"/>
        <v>7414798.54</v>
      </c>
      <c r="E47" s="155">
        <f t="shared" si="0"/>
        <v>8141550.4900000012</v>
      </c>
      <c r="F47" s="155">
        <f t="shared" si="0"/>
        <v>21775909.720000003</v>
      </c>
      <c r="G47" s="155">
        <f t="shared" si="0"/>
        <v>15266979.77</v>
      </c>
      <c r="H47" s="155">
        <f t="shared" si="0"/>
        <v>52729924.589999996</v>
      </c>
      <c r="I47" s="155">
        <f t="shared" si="0"/>
        <v>22436331.77</v>
      </c>
      <c r="J47" s="155">
        <f t="shared" si="0"/>
        <v>12265521.450000001</v>
      </c>
      <c r="K47" s="155">
        <f t="shared" si="0"/>
        <v>7985435.7199999997</v>
      </c>
      <c r="L47" s="155">
        <f t="shared" si="0"/>
        <v>7124608.7699999996</v>
      </c>
      <c r="M47" s="155">
        <f t="shared" si="0"/>
        <v>6659290.040000001</v>
      </c>
      <c r="N47" s="155">
        <f t="shared" si="0"/>
        <v>6972876.2300000004</v>
      </c>
      <c r="O47" s="155">
        <f t="shared" si="0"/>
        <v>14392699.43</v>
      </c>
      <c r="P47" s="155">
        <f t="shared" si="0"/>
        <v>8014162.1800000006</v>
      </c>
      <c r="Q47" s="155">
        <f t="shared" si="0"/>
        <v>8720023.6899999995</v>
      </c>
      <c r="R47" s="155">
        <f t="shared" si="0"/>
        <v>15080887.929999998</v>
      </c>
      <c r="S47" s="156">
        <f t="shared" si="0"/>
        <v>7578999.96</v>
      </c>
      <c r="T47" s="155">
        <f t="shared" si="0"/>
        <v>8367251.2699999996</v>
      </c>
      <c r="U47" s="155">
        <f t="shared" si="0"/>
        <v>8740375.4700000007</v>
      </c>
      <c r="V47" s="155">
        <f t="shared" si="0"/>
        <v>9155107.7599999998</v>
      </c>
      <c r="W47" s="155">
        <f t="shared" si="0"/>
        <v>7024017.1699999999</v>
      </c>
      <c r="X47" s="156">
        <f t="shared" si="0"/>
        <v>10387985.549999999</v>
      </c>
      <c r="Y47" s="155">
        <f t="shared" si="0"/>
        <v>8729114.6099999994</v>
      </c>
      <c r="Z47" s="155">
        <f t="shared" si="0"/>
        <v>7668423.1399999987</v>
      </c>
      <c r="AA47" s="155">
        <f t="shared" si="0"/>
        <v>9983131.8599999994</v>
      </c>
      <c r="AB47" s="155">
        <f t="shared" si="0"/>
        <v>9253360.5899999999</v>
      </c>
      <c r="AC47" s="157"/>
      <c r="AD47" s="157"/>
      <c r="AE47" s="157"/>
      <c r="AF47" s="157"/>
      <c r="AG47" s="151"/>
      <c r="AH47" s="151"/>
      <c r="AI47" s="151"/>
      <c r="AJ47" s="151"/>
      <c r="AK47" s="151"/>
      <c r="AL47" s="151"/>
      <c r="AM47" s="151"/>
      <c r="AN47" s="151"/>
      <c r="AO47" s="151"/>
      <c r="AP47" s="151"/>
      <c r="AQ47" s="151"/>
      <c r="AR47" s="151"/>
      <c r="AS47" s="151"/>
      <c r="AT47" s="151"/>
    </row>
    <row r="48" spans="1:225" s="65" customFormat="1" ht="38.25" customHeight="1">
      <c r="A48" s="38"/>
      <c r="B48" s="55"/>
      <c r="C48" s="55"/>
      <c r="D48" s="55"/>
      <c r="E48" s="55"/>
      <c r="F48" s="55"/>
      <c r="G48" s="55"/>
      <c r="H48" s="55"/>
      <c r="I48" s="55"/>
      <c r="J48" s="56"/>
      <c r="K48" s="55"/>
      <c r="L48" s="55"/>
      <c r="M48" s="55"/>
      <c r="N48" s="55"/>
      <c r="O48" s="57"/>
      <c r="P48" s="55"/>
      <c r="Q48" s="55"/>
      <c r="R48" s="55"/>
      <c r="S48" s="100"/>
      <c r="T48" s="55"/>
      <c r="U48" s="55"/>
      <c r="V48" s="55"/>
      <c r="W48" s="55"/>
      <c r="X48" s="100"/>
      <c r="Y48" s="55"/>
      <c r="Z48" s="55"/>
      <c r="AA48" s="55"/>
      <c r="AB48" s="55"/>
      <c r="AC48" s="63"/>
      <c r="AD48" s="63"/>
      <c r="AE48" s="63"/>
      <c r="AF48" s="63"/>
      <c r="AG48" s="64"/>
      <c r="AH48" s="64"/>
      <c r="AI48" s="64"/>
      <c r="AJ48" s="64"/>
      <c r="AK48" s="64"/>
      <c r="AL48" s="64"/>
      <c r="AM48" s="64"/>
      <c r="AN48" s="64"/>
      <c r="AO48" s="64"/>
      <c r="AP48" s="64"/>
      <c r="AQ48" s="64"/>
      <c r="AR48" s="64"/>
      <c r="AS48" s="64"/>
      <c r="AT48" s="64"/>
    </row>
    <row r="49" spans="1:32" ht="28.2">
      <c r="A49" s="59" t="s">
        <v>69</v>
      </c>
      <c r="B49" s="60"/>
      <c r="C49" s="62">
        <v>1189</v>
      </c>
      <c r="D49" s="62">
        <v>919</v>
      </c>
      <c r="E49" s="61">
        <v>2267</v>
      </c>
      <c r="F49" s="61">
        <v>8944</v>
      </c>
      <c r="G49" s="61">
        <v>2492</v>
      </c>
      <c r="H49" s="62">
        <v>17334</v>
      </c>
      <c r="I49" s="61">
        <v>4973</v>
      </c>
      <c r="J49" s="61">
        <v>2922</v>
      </c>
      <c r="K49" s="61">
        <v>2028</v>
      </c>
      <c r="L49" s="61">
        <v>1715</v>
      </c>
      <c r="M49" s="61">
        <v>1142</v>
      </c>
      <c r="N49" s="61">
        <v>639</v>
      </c>
      <c r="O49" s="61">
        <v>3582</v>
      </c>
      <c r="P49" s="61">
        <v>745</v>
      </c>
      <c r="Q49" s="61">
        <v>1351</v>
      </c>
      <c r="R49" s="61">
        <v>2706</v>
      </c>
      <c r="S49" s="61">
        <v>3200</v>
      </c>
      <c r="T49" s="62">
        <v>946</v>
      </c>
      <c r="U49" s="61">
        <v>1915</v>
      </c>
      <c r="V49" s="61">
        <v>1254</v>
      </c>
      <c r="W49" s="61">
        <v>1373</v>
      </c>
      <c r="X49" s="61">
        <v>4084</v>
      </c>
      <c r="Y49" s="61">
        <v>1697</v>
      </c>
      <c r="Z49" s="61">
        <v>1511</v>
      </c>
      <c r="AA49" s="61">
        <v>2748</v>
      </c>
      <c r="AB49" s="61">
        <v>1565</v>
      </c>
      <c r="AC49" s="58"/>
      <c r="AD49" s="58"/>
      <c r="AE49" s="58"/>
      <c r="AF49" s="58"/>
    </row>
    <row r="50" spans="1:32">
      <c r="A50" s="66"/>
      <c r="B50" s="55"/>
      <c r="C50" s="55"/>
      <c r="D50" s="55"/>
      <c r="E50" s="55"/>
      <c r="F50" s="55"/>
      <c r="G50" s="55"/>
      <c r="H50" s="55"/>
      <c r="I50" s="55"/>
      <c r="J50" s="56"/>
      <c r="K50" s="55"/>
      <c r="L50" s="55"/>
      <c r="M50" s="55"/>
      <c r="N50" s="55"/>
      <c r="O50" s="57"/>
      <c r="P50" s="55"/>
      <c r="Q50" s="55"/>
      <c r="R50" s="55"/>
      <c r="S50" s="100"/>
      <c r="T50" s="55"/>
      <c r="U50" s="55"/>
      <c r="V50" s="55"/>
      <c r="W50" s="55"/>
      <c r="X50" s="100"/>
      <c r="Y50" s="55"/>
      <c r="Z50" s="55"/>
      <c r="AA50" s="55"/>
      <c r="AB50" s="55"/>
      <c r="AC50" s="5"/>
      <c r="AD50" s="5"/>
      <c r="AE50" s="5"/>
    </row>
  </sheetData>
  <customSheetViews>
    <customSheetView guid="{67B56ECE-405C-4574-830E-8288B238DD46}"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1"/>
    </customSheetView>
    <customSheetView guid="{536E65A8-AAEB-4C8E-B41F-640591C62A68}"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2"/>
    </customSheetView>
    <customSheetView guid="{AB0FB087-82D7-4F94-8308-D6F3FB89D9A7}" scale="75" hiddenColumns="1" topLeftCell="A34">
      <pane xSplit="1" topLeftCell="C1" activePane="topRight" state="frozen"/>
      <selection pane="topRight" activeCell="N28" sqref="N28:AD28"/>
      <pageMargins left="0.7" right="0.7" top="0.75" bottom="0.75" header="0.3" footer="0.3"/>
      <pageSetup paperSize="9" orientation="portrait" horizontalDpi="4294967295" verticalDpi="4294967295" r:id="rId3"/>
    </customSheetView>
    <customSheetView guid="{9ADFB77C-52E6-44E4-A9A7-73B42124B1CE}"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4"/>
    </customSheetView>
    <customSheetView guid="{442317D0-433B-45B3-A35B-DECDC5831118}"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5"/>
    </customSheetView>
    <customSheetView guid="{4B727CD6-1A2D-47E2-85CD-D58EBDFEFC1D}" scale="75" hiddenColumns="1">
      <pane xSplit="1" topLeftCell="C1" activePane="topRight" state="frozen"/>
      <selection pane="topRight" activeCell="A19" sqref="A19"/>
      <pageMargins left="0.7" right="0.7" top="0.75" bottom="0.75" header="0.3" footer="0.3"/>
      <pageSetup paperSize="9" orientation="portrait" horizontalDpi="4294967295" verticalDpi="4294967295" r:id="rId6"/>
    </customSheetView>
    <customSheetView guid="{474539C2-E8AC-48AA-8CD1-F699CD323E9D}"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7"/>
    </customSheetView>
    <customSheetView guid="{538723AC-9229-4670-8249-E98D66836D0E}"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8"/>
    </customSheetView>
    <customSheetView guid="{E758E5EE-8625-48A2-971E-697CE8C60C72}"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9"/>
    </customSheetView>
    <customSheetView guid="{9FC68027-15F4-4341-99AC-C65335EA83EB}" scale="75" hiddenColumns="1" topLeftCell="A16">
      <pane xSplit="1" topLeftCell="AC1" activePane="topRight" state="frozen"/>
      <selection pane="topRight" activeCell="A35" sqref="A35"/>
      <pageMargins left="0.7" right="0.7" top="0.75" bottom="0.75" header="0.3" footer="0.3"/>
      <pageSetup paperSize="9" orientation="portrait" horizontalDpi="4294967295" verticalDpi="4294967295" r:id="rId10"/>
    </customSheetView>
    <customSheetView guid="{454C9484-A227-478A-AEC9-42331D2E7685}" scale="75" hiddenColumns="1">
      <pane xSplit="1" topLeftCell="AC1" activePane="topRight" state="frozen"/>
      <selection pane="topRight" activeCell="A12" sqref="A12:XFD12"/>
      <pageMargins left="0.7" right="0.7" top="0.75" bottom="0.75" header="0.3" footer="0.3"/>
      <pageSetup paperSize="9" orientation="portrait" horizontalDpi="4294967295" verticalDpi="4294967295" r:id="rId11"/>
    </customSheetView>
    <customSheetView guid="{70B7FB2F-66D5-4C0C-AC76-C517C7B127EE}" scale="75" hiddenColumns="1">
      <pane xSplit="1" topLeftCell="AC1" activePane="topRight" state="frozen"/>
      <selection pane="topRight" activeCell="A12" sqref="A12:XFD12"/>
      <pageMargins left="0.7" right="0.7" top="0.75" bottom="0.75" header="0.3" footer="0.3"/>
      <pageSetup paperSize="9" orientation="portrait" horizontalDpi="4294967295" verticalDpi="4294967295" r:id="rId12"/>
    </customSheetView>
    <customSheetView guid="{E2834DDA-36CC-45A1-8008-8C5A40581360}"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13"/>
    </customSheetView>
    <customSheetView guid="{22D968EB-EE4A-4C46-8AD2-A8EE6619CA18}"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14"/>
    </customSheetView>
    <customSheetView guid="{C08720C7-9518-48A9-8FAF-B0B2D1B17670}" scale="75" hiddenColumns="1">
      <pane xSplit="1" topLeftCell="AC1" activePane="topRight" state="frozen"/>
      <selection pane="topRight" activeCell="A12" sqref="A12:XFD12"/>
      <pageMargins left="0.7" right="0.7" top="0.75" bottom="0.75" header="0.3" footer="0.3"/>
      <pageSetup paperSize="9" orientation="portrait" horizontalDpi="4294967295" verticalDpi="4294967295" r:id="rId15"/>
    </customSheetView>
    <customSheetView guid="{C4836E1C-180B-498B-917D-ECE7D41D90B2}" scale="75" hiddenColumns="1">
      <pane xSplit="1" topLeftCell="AC1" activePane="topRight" state="frozen"/>
      <selection pane="topRight" activeCell="A12" sqref="A12:XFD12"/>
      <pageMargins left="0.7" right="0.7" top="0.75" bottom="0.75" header="0.3" footer="0.3"/>
      <pageSetup paperSize="9" orientation="portrait" horizontalDpi="4294967295" verticalDpi="4294967295" r:id="rId16"/>
    </customSheetView>
    <customSheetView guid="{DA7CE3CE-4011-48A4-A2B5-7F126370BA27}" scale="75" hiddenColumns="1" topLeftCell="A16">
      <pane xSplit="1" topLeftCell="AC1" activePane="topRight" state="frozen"/>
      <selection pane="topRight" activeCell="A35" sqref="A35"/>
      <pageMargins left="0.7" right="0.7" top="0.75" bottom="0.75" header="0.3" footer="0.3"/>
      <pageSetup paperSize="9" orientation="portrait" horizontalDpi="4294967295" verticalDpi="4294967295" r:id="rId17"/>
    </customSheetView>
    <customSheetView guid="{17F0863B-C506-4DF1-B4DD-7CBE167402D2}" scale="75" hiddenColumns="1" topLeftCell="A16">
      <pane xSplit="1" topLeftCell="AC1" activePane="topRight" state="frozen"/>
      <selection pane="topRight" activeCell="A35" sqref="A35"/>
      <pageMargins left="0.7" right="0.7" top="0.75" bottom="0.75" header="0.3" footer="0.3"/>
      <pageSetup paperSize="9" orientation="portrait" horizontalDpi="4294967295" verticalDpi="4294967295" r:id="rId18"/>
    </customSheetView>
    <customSheetView guid="{FB15CA71-0B67-4D54-8490-E4E2BF42F407}" scale="75" hiddenColumns="1" topLeftCell="A16">
      <pane xSplit="1" topLeftCell="AC1" activePane="topRight" state="frozen"/>
      <selection pane="topRight" activeCell="A35" sqref="A35"/>
      <pageMargins left="0.7" right="0.7" top="0.75" bottom="0.75" header="0.3" footer="0.3"/>
      <pageSetup paperSize="9" orientation="portrait" horizontalDpi="4294967295" verticalDpi="4294967295" r:id="rId19"/>
    </customSheetView>
    <customSheetView guid="{A785E94F-F6B9-4A4B-AA0E-19C389DEBEE7}"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20"/>
    </customSheetView>
    <customSheetView guid="{138900E3-D716-4F4C-92C0-ED4C4004654F}"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21"/>
    </customSheetView>
    <customSheetView guid="{D5B5D6D9-C182-4443-8C56-57642350C7E4}"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22"/>
    </customSheetView>
    <customSheetView guid="{1F7AFC76-5635-405C-A6BB-7712DB01BE3F}" scale="75" hiddenColumns="1">
      <pane xSplit="1" topLeftCell="N1" activePane="topRight" state="frozen"/>
      <selection pane="topRight" activeCell="AC27" sqref="AC27"/>
      <pageMargins left="0.7" right="0.7" top="0.75" bottom="0.75" header="0.3" footer="0.3"/>
      <pageSetup paperSize="9" orientation="portrait" horizontalDpi="4294967295" verticalDpi="4294967295" r:id="rId23"/>
    </customSheetView>
  </customSheetViews>
  <mergeCells count="1">
    <mergeCell ref="A1:E1"/>
  </mergeCells>
  <conditionalFormatting sqref="P4 B12 C4:H4 I3:O4 C31:O31 Q31:AB31 B9:AE9 C36:O36 Q36:AB36 C8:O8 Q8:AB8 C25:O25 Q25:AB25 C5:O5 A3:G3 Q4:AB5 Q3:R3 T3:W3 Y3:AB3">
    <cfRule type="containsText" dxfId="36" priority="2492" operator="containsText" text="Completed or fully on track">
      <formula>NOT(ISERROR(SEARCH("Completed or fully on track",A3)))</formula>
    </cfRule>
    <cfRule type="containsText" dxfId="35" priority="2493" operator="containsText" text="On track with minor barriers to completion">
      <formula>NOT(ISERROR(SEARCH("On track with minor barriers to completion",A3)))</formula>
    </cfRule>
    <cfRule type="containsText" dxfId="34" priority="2494" operator="containsText" text="Significant barriers to completion">
      <formula>NOT(ISERROR(SEARCH("Significant barriers to completion",A3)))</formula>
    </cfRule>
  </conditionalFormatting>
  <conditionalFormatting sqref="P4 B12 C4:H4 I3:O4 C31:O31 Q31:AB31 B9:AE9 C36:O36 Q36:AB36 C8:O8 Q8:AB8 C25:O25 Q25:AB25 C5:O5 A3:G3 Q4:AB5 Q3:R3 T3:W3 Y3:AB3">
    <cfRule type="containsText" dxfId="33" priority="2491" operator="containsText" text="Issues to overcome/expected to complete">
      <formula>NOT(ISERROR(SEARCH("Issues to overcome/expected to complete",A3)))</formula>
    </cfRule>
  </conditionalFormatting>
  <conditionalFormatting sqref="A7:B7 A4:A5 AC30:AF40 AC47:AF49 A28:AB28 A8:AB20 A31:AB41 A48:AB50 A22:AF25 B5:AF5 AC7:AF20 B21:AF21">
    <cfRule type="containsText" dxfId="32" priority="2488" operator="containsText" text="Completed or fully on track">
      <formula>NOT(ISERROR(SEARCH("Completed or fully on track",A4)))</formula>
    </cfRule>
    <cfRule type="containsText" dxfId="31" priority="2489" operator="containsText" text="Issues to overcome/expected to complete">
      <formula>NOT(ISERROR(SEARCH("Issues to overcome/expected to complete",A4)))</formula>
    </cfRule>
    <cfRule type="containsText" dxfId="30" priority="2490" operator="containsText" text="Significant barriers to completion">
      <formula>NOT(ISERROR(SEARCH("Significant barriers to completion",A4)))</formula>
    </cfRule>
  </conditionalFormatting>
  <conditionalFormatting sqref="C13:O13 Q13:AB13 C6:O6 Q6:AB6 C7:AB7 C10:AB10">
    <cfRule type="containsText" dxfId="29" priority="2474" operator="containsText" text="Issues to overcome/expected to complete">
      <formula>NOT(ISERROR(SEARCH("Issues to overcome/expected to complete",C6)))</formula>
    </cfRule>
  </conditionalFormatting>
  <conditionalFormatting sqref="C13:O13 Q13:AB13 C6:O6 Q6:AB6 C7:AB7 C10:AB10">
    <cfRule type="containsText" dxfId="28" priority="2475" operator="containsText" text="Completed or fully on track">
      <formula>NOT(ISERROR(SEARCH("Completed or fully on track",C6)))</formula>
    </cfRule>
    <cfRule type="containsText" dxfId="27" priority="2476" operator="containsText" text="On track with minor barriers to completion">
      <formula>NOT(ISERROR(SEARCH("On track with minor barriers to completion",C6)))</formula>
    </cfRule>
    <cfRule type="containsText" dxfId="26" priority="2477" operator="containsText" text="Significant barriers to completion">
      <formula>NOT(ISERROR(SEARCH("Significant barriers to completion",C6)))</formula>
    </cfRule>
  </conditionalFormatting>
  <conditionalFormatting sqref="T1:T2">
    <cfRule type="containsText" dxfId="25" priority="17" operator="containsText" text="Completed or fully on track">
      <formula>NOT(ISERROR(SEARCH("Completed or fully on track",T1)))</formula>
    </cfRule>
    <cfRule type="containsText" dxfId="24" priority="18" operator="containsText" text="On track with minor barriers to completion">
      <formula>NOT(ISERROR(SEARCH("On track with minor barriers to completion",T1)))</formula>
    </cfRule>
    <cfRule type="containsText" dxfId="23" priority="19" operator="containsText" text="Significant barriers to completion">
      <formula>NOT(ISERROR(SEARCH("Significant barriers to completion",T1)))</formula>
    </cfRule>
  </conditionalFormatting>
  <conditionalFormatting sqref="T1:T2">
    <cfRule type="containsText" dxfId="22" priority="16" operator="containsText" text="Issues to overcome/expected to complete">
      <formula>NOT(ISERROR(SEARCH("Issues to overcome/expected to complete",T1)))</formula>
    </cfRule>
  </conditionalFormatting>
  <conditionalFormatting sqref="S3">
    <cfRule type="containsText" dxfId="21" priority="13" operator="containsText" text="Completed or fully on track">
      <formula>NOT(ISERROR(SEARCH("Completed or fully on track",S3)))</formula>
    </cfRule>
    <cfRule type="containsText" dxfId="20" priority="14" operator="containsText" text="On track with minor barriers to completion">
      <formula>NOT(ISERROR(SEARCH("On track with minor barriers to completion",S3)))</formula>
    </cfRule>
    <cfRule type="containsText" dxfId="19" priority="15" operator="containsText" text="Significant barriers to completion">
      <formula>NOT(ISERROR(SEARCH("Significant barriers to completion",S3)))</formula>
    </cfRule>
  </conditionalFormatting>
  <conditionalFormatting sqref="S3">
    <cfRule type="containsText" dxfId="18" priority="12" operator="containsText" text="Issues to overcome/expected to complete">
      <formula>NOT(ISERROR(SEARCH("Issues to overcome/expected to complete",S3)))</formula>
    </cfRule>
  </conditionalFormatting>
  <conditionalFormatting sqref="S1:S2">
    <cfRule type="containsText" dxfId="17" priority="9" operator="containsText" text="Completed or fully on track">
      <formula>NOT(ISERROR(SEARCH("Completed or fully on track",S1)))</formula>
    </cfRule>
    <cfRule type="containsText" dxfId="16" priority="10" operator="containsText" text="On track with minor barriers to completion">
      <formula>NOT(ISERROR(SEARCH("On track with minor barriers to completion",S1)))</formula>
    </cfRule>
    <cfRule type="containsText" dxfId="15" priority="11" operator="containsText" text="Significant barriers to completion">
      <formula>NOT(ISERROR(SEARCH("Significant barriers to completion",S1)))</formula>
    </cfRule>
  </conditionalFormatting>
  <conditionalFormatting sqref="S1:S2">
    <cfRule type="containsText" dxfId="14" priority="8" operator="containsText" text="Issues to overcome/expected to complete">
      <formula>NOT(ISERROR(SEARCH("Issues to overcome/expected to complete",S1)))</formula>
    </cfRule>
  </conditionalFormatting>
  <conditionalFormatting sqref="X3">
    <cfRule type="containsText" dxfId="13" priority="5" operator="containsText" text="Completed or fully on track">
      <formula>NOT(ISERROR(SEARCH("Completed or fully on track",X3)))</formula>
    </cfRule>
    <cfRule type="containsText" dxfId="12" priority="6" operator="containsText" text="On track with minor barriers to completion">
      <formula>NOT(ISERROR(SEARCH("On track with minor barriers to completion",X3)))</formula>
    </cfRule>
    <cfRule type="containsText" dxfId="11" priority="7" operator="containsText" text="Significant barriers to completion">
      <formula>NOT(ISERROR(SEARCH("Significant barriers to completion",X3)))</formula>
    </cfRule>
  </conditionalFormatting>
  <conditionalFormatting sqref="X3">
    <cfRule type="containsText" dxfId="10" priority="4" operator="containsText" text="Issues to overcome/expected to complete">
      <formula>NOT(ISERROR(SEARCH("Issues to overcome/expected to complete",X3)))</formula>
    </cfRule>
  </conditionalFormatting>
  <conditionalFormatting sqref="A21">
    <cfRule type="containsText" dxfId="9" priority="1" operator="containsText" text="Completed or fully on track">
      <formula>NOT(ISERROR(SEARCH("Completed or fully on track",A21)))</formula>
    </cfRule>
    <cfRule type="containsText" dxfId="8" priority="2" operator="containsText" text="Issues to overcome/expected to complete">
      <formula>NOT(ISERROR(SEARCH("Issues to overcome/expected to complete",A21)))</formula>
    </cfRule>
    <cfRule type="containsText" dxfId="7" priority="3" operator="containsText" text="Significant barriers to completion">
      <formula>NOT(ISERROR(SEARCH("Significant barriers to completion",A21)))</formula>
    </cfRule>
  </conditionalFormatting>
  <dataValidations count="2">
    <dataValidation type="list" allowBlank="1" showInputMessage="1" showErrorMessage="1" sqref="C13:C25 C8 C5:C6 G14 D14:E14 P24:T24 I24:J24 W24 E23:E24 C31:C46 C10:C11 B9 Z23:Z24 I37:I41 J14:AB14 B12 AA23:AB23 F23:Y23 D23 I35 C28:AB28">
      <formula1>RAG</formula1>
    </dataValidation>
    <dataValidation type="list" allowBlank="1" showInputMessage="1" showErrorMessage="1" prompt="Select from drop-down menu" sqref="D4:AB4 C3:C4">
      <formula1>RAG</formula1>
    </dataValidation>
  </dataValidations>
  <pageMargins left="0.7" right="0.7" top="0.75" bottom="0.75" header="0.3" footer="0.3"/>
  <pageSetup paperSize="9" orientation="portrait" horizontalDpi="4294967295" verticalDpi="4294967295" r:id="rId24"/>
  <extLst>
    <ext xmlns:x14="http://schemas.microsoft.com/office/spreadsheetml/2009/9/main" uri="{78C0D931-6437-407d-A8EE-F0AAD7539E65}">
      <x14:conditionalFormattings>
        <x14:conditionalFormatting xmlns:xm="http://schemas.microsoft.com/office/excel/2006/main">
          <x14:cfRule type="containsText" priority="1087" operator="containsText" text="Issues to overcome/expected to complete" id="{4E205D4B-2A2E-4152-9B4B-1EB0DAC2E5B0}">
            <xm:f>NOT(ISERROR(SEARCH("Issues to overcome/expected to complete",'https://drcd.cloud.gov.ie/apps/eDocs/S/RCDCS007/Files/RCDCS007-002-2020/CountyByCountyFundingApproved/[Department of Rural and Community Development, County Allocations 2017 to 2021 for publication.xlsx]Master County List'!#REF!)))</xm:f>
            <x14:dxf>
              <fill>
                <patternFill>
                  <bgColor theme="5"/>
                </patternFill>
              </fill>
            </x14:dxf>
          </x14:cfRule>
          <xm:sqref>J42:O46 C45:H46 C44:E44 G44:H44 C42:I43 I46 Q42:AB46</xm:sqref>
        </x14:conditionalFormatting>
        <x14:conditionalFormatting xmlns:xm="http://schemas.microsoft.com/office/excel/2006/main">
          <x14:cfRule type="containsText" priority="1088" operator="containsText" text="Completed or fully on track" id="{A2D7EC0A-FCD0-4D32-80EB-823F14914538}">
            <xm:f>NOT(ISERROR(SEARCH("Completed or fully on track",'https://drcd.cloud.gov.ie/apps/eDocs/S/RCDCS007/Files/RCDCS007-002-2020/CountyByCountyFundingApproved/[Department of Rural and Community Development, County Allocations 2017 to 2021 for publication.xlsx]Master County List'!#REF!)))</xm:f>
            <x14:dxf>
              <fill>
                <patternFill>
                  <bgColor rgb="FF00B050"/>
                </patternFill>
              </fill>
            </x14:dxf>
          </x14:cfRule>
          <x14:cfRule type="containsText" priority="1089" operator="containsText" text="On track with minor barriers to completion" id="{0A2B7362-8FB5-4C28-B1C8-0477CFEC9E54}">
            <xm:f>NOT(ISERROR(SEARCH("On track with minor barriers to completion",'https://drcd.cloud.gov.ie/apps/eDocs/S/RCDCS007/Files/RCDCS007-002-2020/CountyByCountyFundingApproved/[Department of Rural and Community Development, County Allocations 2017 to 2021 for publication.xlsx]Master County List'!#REF!)))</xm:f>
            <x14:dxf>
              <fill>
                <patternFill>
                  <bgColor theme="5"/>
                </patternFill>
              </fill>
            </x14:dxf>
          </x14:cfRule>
          <x14:cfRule type="containsText" priority="1090" operator="containsText" text="Significant barriers to completion" id="{8F63E718-52D9-44AF-B1D9-7A21B0626461}">
            <xm:f>NOT(ISERROR(SEARCH("Significant barriers to completion",'https://drcd.cloud.gov.ie/apps/eDocs/S/RCDCS007/Files/RCDCS007-002-2020/CountyByCountyFundingApproved/[Department of Rural and Community Development, County Allocations 2017 to 2021 for publication.xlsx]Master County List'!#REF!)))</xm:f>
            <x14:dxf>
              <fill>
                <patternFill>
                  <bgColor rgb="FFFF0000"/>
                </patternFill>
              </fill>
            </x14:dxf>
          </x14:cfRule>
          <xm:sqref>J42:O46 C45:H46 C44:E44 G44:H44 C42:I43 I46 Q42:AB46</xm:sqref>
        </x14:conditionalFormatting>
        <x14:conditionalFormatting xmlns:xm="http://schemas.microsoft.com/office/excel/2006/main">
          <x14:cfRule type="containsText" priority="1084" operator="containsText" text="Completed or fully on track" id="{2B2ADFEA-353C-4BA1-B15F-4A61B06D328C}">
            <xm:f>NOT(ISERROR(SEARCH("Completed or fully on track",'https://drcd.cloud.gov.ie/apps/eDocs/S/RCDCS007/Files/RCDCS007-002-2020/CountyByCountyFundingApproved/[Department of Rural and Community Development, County Allocations 2017 to 2021 for publication.xlsx]Master County List'!#REF!)))</xm:f>
            <x14:dxf>
              <fill>
                <patternFill>
                  <bgColor rgb="FF00B050"/>
                </patternFill>
              </fill>
            </x14:dxf>
          </x14:cfRule>
          <x14:cfRule type="containsText" priority="1085" operator="containsText" text="Issues to overcome/expected to complete" id="{CFCF7B07-B6D1-4303-A644-D6576718C6D7}">
            <xm:f>NOT(ISERROR(SEARCH("Issues to overcome/expected to complete",'https://drcd.cloud.gov.ie/apps/eDocs/S/RCDCS007/Files/RCDCS007-002-2020/CountyByCountyFundingApproved/[Department of Rural and Community Development, County Allocations 2017 to 2021 for publication.xlsx]Master County List'!#REF!)))</xm:f>
            <x14:dxf>
              <fill>
                <patternFill>
                  <bgColor theme="5"/>
                </patternFill>
              </fill>
            </x14:dxf>
          </x14:cfRule>
          <x14:cfRule type="containsText" priority="1086" operator="containsText" text="Significant barriers to completion" id="{5BEDB522-3684-4914-86F6-946339957FA8}">
            <xm:f>NOT(ISERROR(SEARCH("Significant barriers to completion",'https://drcd.cloud.gov.ie/apps/eDocs/S/RCDCS007/Files/RCDCS007-002-2020/CountyByCountyFundingApproved/[Department of Rural and Community Development, County Allocations 2017 to 2021 for publication.xlsx]Master County List'!#REF!)))</xm:f>
            <x14:dxf>
              <fill>
                <patternFill>
                  <bgColor rgb="FFFF0000"/>
                </patternFill>
              </fill>
            </x14:dxf>
          </x14:cfRule>
          <xm:sqref>B45:H45 B44:E44 G44:H44 AC41:AF45 B42:AB43 B46:AB46 J44:AB45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726"/>
  </sheetPr>
  <dimension ref="A1:H864"/>
  <sheetViews>
    <sheetView workbookViewId="0">
      <selection activeCell="D52" sqref="D52:D142"/>
    </sheetView>
  </sheetViews>
  <sheetFormatPr defaultRowHeight="29.25" customHeight="1"/>
  <cols>
    <col min="1" max="1" width="32.44140625" customWidth="1"/>
    <col min="2" max="2" width="60.77734375" style="75" customWidth="1"/>
    <col min="3" max="3" width="19.21875" style="71" customWidth="1"/>
    <col min="4" max="4" width="16.21875" style="129" customWidth="1"/>
    <col min="5" max="5" width="27" style="71" customWidth="1"/>
    <col min="6" max="6" width="54.21875" customWidth="1"/>
    <col min="7" max="7" width="14.5546875" customWidth="1"/>
    <col min="8" max="8" width="13.21875" customWidth="1"/>
  </cols>
  <sheetData>
    <row r="1" spans="1:8" s="72" customFormat="1" ht="51" customHeight="1">
      <c r="A1" s="207" t="s">
        <v>341</v>
      </c>
      <c r="B1" s="208" t="s">
        <v>936</v>
      </c>
      <c r="C1" s="207" t="s">
        <v>94</v>
      </c>
      <c r="D1" s="209" t="s">
        <v>939</v>
      </c>
      <c r="E1" s="207" t="s">
        <v>937</v>
      </c>
      <c r="F1" s="207" t="s">
        <v>938</v>
      </c>
      <c r="G1" s="207" t="s">
        <v>940</v>
      </c>
      <c r="H1" s="207" t="s">
        <v>941</v>
      </c>
    </row>
    <row r="2" spans="1:8" ht="29.25" customHeight="1">
      <c r="A2" s="90" t="s">
        <v>121</v>
      </c>
      <c r="B2" s="118" t="s">
        <v>847</v>
      </c>
      <c r="C2" s="210" t="s">
        <v>1</v>
      </c>
      <c r="D2" s="211">
        <v>71564.675000000003</v>
      </c>
      <c r="E2" s="210" t="s">
        <v>541</v>
      </c>
      <c r="F2" s="212" t="s">
        <v>562</v>
      </c>
      <c r="G2" s="212" t="s">
        <v>572</v>
      </c>
      <c r="H2" s="212">
        <v>2020</v>
      </c>
    </row>
    <row r="3" spans="1:8" ht="29.25" customHeight="1">
      <c r="A3" s="90" t="s">
        <v>121</v>
      </c>
      <c r="B3" s="118" t="s">
        <v>836</v>
      </c>
      <c r="C3" s="210" t="s">
        <v>1</v>
      </c>
      <c r="D3" s="211">
        <v>66553.55</v>
      </c>
      <c r="E3" s="210" t="s">
        <v>556</v>
      </c>
      <c r="F3" s="212" t="s">
        <v>642</v>
      </c>
      <c r="G3" s="212" t="s">
        <v>572</v>
      </c>
      <c r="H3" s="212">
        <v>2020</v>
      </c>
    </row>
    <row r="4" spans="1:8" ht="29.25" customHeight="1">
      <c r="A4" s="90" t="s">
        <v>121</v>
      </c>
      <c r="B4" s="118" t="s">
        <v>817</v>
      </c>
      <c r="C4" s="210" t="s">
        <v>1</v>
      </c>
      <c r="D4" s="211">
        <v>57493</v>
      </c>
      <c r="E4" s="210" t="s">
        <v>544</v>
      </c>
      <c r="F4" s="212" t="s">
        <v>565</v>
      </c>
      <c r="G4" s="212" t="s">
        <v>543</v>
      </c>
      <c r="H4" s="212">
        <v>2021</v>
      </c>
    </row>
    <row r="5" spans="1:8" ht="29.25" customHeight="1">
      <c r="A5" s="90" t="s">
        <v>121</v>
      </c>
      <c r="B5" s="118" t="s">
        <v>369</v>
      </c>
      <c r="C5" s="210" t="s">
        <v>1</v>
      </c>
      <c r="D5" s="211">
        <v>56813.084999999999</v>
      </c>
      <c r="E5" s="210" t="s">
        <v>541</v>
      </c>
      <c r="F5" s="212" t="s">
        <v>560</v>
      </c>
      <c r="G5" s="212" t="s">
        <v>543</v>
      </c>
      <c r="H5" s="212">
        <v>2020</v>
      </c>
    </row>
    <row r="6" spans="1:8" ht="29.25" customHeight="1">
      <c r="A6" s="90" t="s">
        <v>121</v>
      </c>
      <c r="B6" s="118" t="s">
        <v>801</v>
      </c>
      <c r="C6" s="210" t="s">
        <v>1</v>
      </c>
      <c r="D6" s="211">
        <v>51122</v>
      </c>
      <c r="E6" s="210" t="s">
        <v>541</v>
      </c>
      <c r="F6" s="212" t="s">
        <v>562</v>
      </c>
      <c r="G6" s="212" t="s">
        <v>572</v>
      </c>
      <c r="H6" s="212">
        <v>2020</v>
      </c>
    </row>
    <row r="7" spans="1:8" ht="29.25" customHeight="1">
      <c r="A7" s="90" t="s">
        <v>121</v>
      </c>
      <c r="B7" s="118" t="s">
        <v>788</v>
      </c>
      <c r="C7" s="210" t="s">
        <v>1</v>
      </c>
      <c r="D7" s="211">
        <v>45392.077499999999</v>
      </c>
      <c r="E7" s="210" t="s">
        <v>541</v>
      </c>
      <c r="F7" s="212" t="s">
        <v>560</v>
      </c>
      <c r="G7" s="212" t="s">
        <v>543</v>
      </c>
      <c r="H7" s="212">
        <v>2020</v>
      </c>
    </row>
    <row r="8" spans="1:8" ht="29.25" customHeight="1">
      <c r="A8" s="90" t="s">
        <v>121</v>
      </c>
      <c r="B8" s="118" t="s">
        <v>730</v>
      </c>
      <c r="C8" s="210" t="s">
        <v>1</v>
      </c>
      <c r="D8" s="211">
        <v>28537.267500000002</v>
      </c>
      <c r="E8" s="210" t="s">
        <v>541</v>
      </c>
      <c r="F8" s="212" t="s">
        <v>579</v>
      </c>
      <c r="G8" s="212" t="s">
        <v>543</v>
      </c>
      <c r="H8" s="212">
        <v>2020</v>
      </c>
    </row>
    <row r="9" spans="1:8" ht="29.25" customHeight="1">
      <c r="A9" s="90" t="s">
        <v>121</v>
      </c>
      <c r="B9" s="118" t="s">
        <v>371</v>
      </c>
      <c r="C9" s="210" t="s">
        <v>1</v>
      </c>
      <c r="D9" s="211">
        <v>23373</v>
      </c>
      <c r="E9" s="210" t="s">
        <v>546</v>
      </c>
      <c r="F9" s="212" t="s">
        <v>565</v>
      </c>
      <c r="G9" s="212" t="s">
        <v>543</v>
      </c>
      <c r="H9" s="212">
        <v>2021</v>
      </c>
    </row>
    <row r="10" spans="1:8" ht="29.25" customHeight="1">
      <c r="A10" s="90" t="s">
        <v>121</v>
      </c>
      <c r="B10" s="118" t="s">
        <v>371</v>
      </c>
      <c r="C10" s="210" t="s">
        <v>1</v>
      </c>
      <c r="D10" s="211">
        <v>16320.29</v>
      </c>
      <c r="E10" s="210" t="s">
        <v>541</v>
      </c>
      <c r="F10" s="212" t="s">
        <v>562</v>
      </c>
      <c r="G10" s="212" t="s">
        <v>543</v>
      </c>
      <c r="H10" s="212">
        <v>2020</v>
      </c>
    </row>
    <row r="11" spans="1:8" ht="29.25" customHeight="1">
      <c r="A11" s="90" t="s">
        <v>121</v>
      </c>
      <c r="B11" s="118" t="s">
        <v>122</v>
      </c>
      <c r="C11" s="210" t="s">
        <v>2</v>
      </c>
      <c r="D11" s="211">
        <v>168841.505</v>
      </c>
      <c r="E11" s="210" t="s">
        <v>556</v>
      </c>
      <c r="F11" s="212" t="s">
        <v>560</v>
      </c>
      <c r="G11" s="212" t="s">
        <v>543</v>
      </c>
      <c r="H11" s="212">
        <v>2020</v>
      </c>
    </row>
    <row r="12" spans="1:8" ht="29.25" customHeight="1">
      <c r="A12" s="90" t="s">
        <v>121</v>
      </c>
      <c r="B12" s="118" t="s">
        <v>122</v>
      </c>
      <c r="C12" s="210" t="s">
        <v>2</v>
      </c>
      <c r="D12" s="211">
        <v>95000</v>
      </c>
      <c r="E12" s="210" t="s">
        <v>544</v>
      </c>
      <c r="F12" s="212" t="s">
        <v>554</v>
      </c>
      <c r="G12" s="212" t="s">
        <v>543</v>
      </c>
      <c r="H12" s="212">
        <v>2021</v>
      </c>
    </row>
    <row r="13" spans="1:8" ht="29.25" customHeight="1">
      <c r="A13" s="90" t="s">
        <v>121</v>
      </c>
      <c r="B13" s="118" t="s">
        <v>861</v>
      </c>
      <c r="C13" s="210" t="s">
        <v>2</v>
      </c>
      <c r="D13" s="211">
        <v>88561.83</v>
      </c>
      <c r="E13" s="210" t="s">
        <v>564</v>
      </c>
      <c r="F13" s="212" t="s">
        <v>562</v>
      </c>
      <c r="G13" s="212" t="s">
        <v>543</v>
      </c>
      <c r="H13" s="212">
        <v>2020</v>
      </c>
    </row>
    <row r="14" spans="1:8" ht="29.25" customHeight="1">
      <c r="A14" s="90" t="s">
        <v>121</v>
      </c>
      <c r="B14" s="118" t="s">
        <v>849</v>
      </c>
      <c r="C14" s="210" t="s">
        <v>2</v>
      </c>
      <c r="D14" s="211">
        <v>73945.322500000009</v>
      </c>
      <c r="E14" s="210" t="s">
        <v>556</v>
      </c>
      <c r="F14" s="212" t="s">
        <v>559</v>
      </c>
      <c r="G14" s="212" t="s">
        <v>558</v>
      </c>
      <c r="H14" s="212">
        <v>2020</v>
      </c>
    </row>
    <row r="15" spans="1:8" ht="29.25" customHeight="1">
      <c r="A15" s="90" t="s">
        <v>121</v>
      </c>
      <c r="B15" s="118" t="s">
        <v>469</v>
      </c>
      <c r="C15" s="210" t="s">
        <v>2</v>
      </c>
      <c r="D15" s="211">
        <v>30000</v>
      </c>
      <c r="E15" s="210" t="s">
        <v>544</v>
      </c>
      <c r="F15" s="212" t="s">
        <v>545</v>
      </c>
      <c r="G15" s="212" t="s">
        <v>543</v>
      </c>
      <c r="H15" s="212">
        <v>2021</v>
      </c>
    </row>
    <row r="16" spans="1:8" ht="29.25" customHeight="1">
      <c r="A16" s="90" t="s">
        <v>121</v>
      </c>
      <c r="B16" s="118" t="s">
        <v>431</v>
      </c>
      <c r="C16" s="210" t="s">
        <v>2</v>
      </c>
      <c r="D16" s="211">
        <v>25000</v>
      </c>
      <c r="E16" s="210" t="s">
        <v>544</v>
      </c>
      <c r="F16" s="212" t="s">
        <v>565</v>
      </c>
      <c r="G16" s="212" t="s">
        <v>543</v>
      </c>
      <c r="H16" s="212">
        <v>2021</v>
      </c>
    </row>
    <row r="17" spans="1:8" ht="29.25" customHeight="1">
      <c r="A17" s="90" t="s">
        <v>121</v>
      </c>
      <c r="B17" s="118" t="s">
        <v>536</v>
      </c>
      <c r="C17" s="210" t="s">
        <v>2</v>
      </c>
      <c r="D17" s="211">
        <v>21659.68</v>
      </c>
      <c r="E17" s="210" t="s">
        <v>556</v>
      </c>
      <c r="F17" s="212" t="s">
        <v>614</v>
      </c>
      <c r="G17" s="212" t="s">
        <v>543</v>
      </c>
      <c r="H17" s="212">
        <v>2020</v>
      </c>
    </row>
    <row r="18" spans="1:8" ht="29.25" customHeight="1">
      <c r="A18" s="90" t="s">
        <v>121</v>
      </c>
      <c r="B18" s="118" t="s">
        <v>513</v>
      </c>
      <c r="C18" s="210" t="s">
        <v>2</v>
      </c>
      <c r="D18" s="211">
        <v>20430</v>
      </c>
      <c r="E18" s="210" t="s">
        <v>546</v>
      </c>
      <c r="F18" s="212" t="s">
        <v>551</v>
      </c>
      <c r="G18" s="212" t="s">
        <v>543</v>
      </c>
      <c r="H18" s="212">
        <v>2021</v>
      </c>
    </row>
    <row r="19" spans="1:8" ht="29.25" customHeight="1">
      <c r="A19" s="90" t="s">
        <v>121</v>
      </c>
      <c r="B19" s="118" t="s">
        <v>670</v>
      </c>
      <c r="C19" s="210" t="s">
        <v>2</v>
      </c>
      <c r="D19" s="211">
        <v>16965</v>
      </c>
      <c r="E19" s="210" t="s">
        <v>556</v>
      </c>
      <c r="F19" s="212" t="s">
        <v>559</v>
      </c>
      <c r="G19" s="212" t="s">
        <v>543</v>
      </c>
      <c r="H19" s="212">
        <v>2020</v>
      </c>
    </row>
    <row r="20" spans="1:8" ht="29.25" customHeight="1">
      <c r="A20" s="90" t="s">
        <v>121</v>
      </c>
      <c r="B20" s="118" t="s">
        <v>123</v>
      </c>
      <c r="C20" s="210" t="s">
        <v>2</v>
      </c>
      <c r="D20" s="211">
        <v>14019.529999999999</v>
      </c>
      <c r="E20" s="210" t="s">
        <v>541</v>
      </c>
      <c r="F20" s="212" t="s">
        <v>560</v>
      </c>
      <c r="G20" s="212" t="s">
        <v>543</v>
      </c>
      <c r="H20" s="212">
        <v>2020</v>
      </c>
    </row>
    <row r="21" spans="1:8" ht="29.25" customHeight="1">
      <c r="A21" s="90" t="s">
        <v>121</v>
      </c>
      <c r="B21" s="118" t="s">
        <v>399</v>
      </c>
      <c r="C21" s="210" t="s">
        <v>2</v>
      </c>
      <c r="D21" s="211">
        <v>9175</v>
      </c>
      <c r="E21" s="210" t="s">
        <v>544</v>
      </c>
      <c r="F21" s="212" t="s">
        <v>551</v>
      </c>
      <c r="G21" s="212" t="s">
        <v>543</v>
      </c>
      <c r="H21" s="212">
        <v>2021</v>
      </c>
    </row>
    <row r="22" spans="1:8" ht="29.25" customHeight="1">
      <c r="A22" s="90" t="s">
        <v>121</v>
      </c>
      <c r="B22" s="118" t="s">
        <v>625</v>
      </c>
      <c r="C22" s="210" t="s">
        <v>2</v>
      </c>
      <c r="D22" s="211">
        <v>9094.1025000000009</v>
      </c>
      <c r="E22" s="210" t="s">
        <v>541</v>
      </c>
      <c r="F22" s="212" t="s">
        <v>560</v>
      </c>
      <c r="G22" s="212" t="s">
        <v>543</v>
      </c>
      <c r="H22" s="212">
        <v>2020</v>
      </c>
    </row>
    <row r="23" spans="1:8" ht="29.25" customHeight="1">
      <c r="A23" s="90" t="s">
        <v>121</v>
      </c>
      <c r="B23" s="118" t="s">
        <v>395</v>
      </c>
      <c r="C23" s="210" t="s">
        <v>2</v>
      </c>
      <c r="D23" s="211">
        <v>7500</v>
      </c>
      <c r="E23" s="210" t="s">
        <v>575</v>
      </c>
      <c r="F23" s="212" t="s">
        <v>551</v>
      </c>
      <c r="G23" s="212" t="s">
        <v>543</v>
      </c>
      <c r="H23" s="212">
        <v>2021</v>
      </c>
    </row>
    <row r="24" spans="1:8" ht="29.25" customHeight="1">
      <c r="A24" s="90" t="s">
        <v>121</v>
      </c>
      <c r="B24" s="118" t="s">
        <v>506</v>
      </c>
      <c r="C24" s="210" t="s">
        <v>2</v>
      </c>
      <c r="D24" s="211">
        <v>6591</v>
      </c>
      <c r="E24" s="210" t="s">
        <v>544</v>
      </c>
      <c r="F24" s="212" t="s">
        <v>550</v>
      </c>
      <c r="G24" s="212" t="s">
        <v>543</v>
      </c>
      <c r="H24" s="212">
        <v>2021</v>
      </c>
    </row>
    <row r="25" spans="1:8" ht="29.25" customHeight="1">
      <c r="A25" s="90" t="s">
        <v>121</v>
      </c>
      <c r="B25" s="118" t="s">
        <v>502</v>
      </c>
      <c r="C25" s="210" t="s">
        <v>2</v>
      </c>
      <c r="D25" s="211">
        <v>3897</v>
      </c>
      <c r="E25" s="210" t="s">
        <v>544</v>
      </c>
      <c r="F25" s="212" t="s">
        <v>565</v>
      </c>
      <c r="G25" s="212" t="s">
        <v>543</v>
      </c>
      <c r="H25" s="212">
        <v>2021</v>
      </c>
    </row>
    <row r="26" spans="1:8" ht="29.25" customHeight="1">
      <c r="A26" s="90" t="s">
        <v>121</v>
      </c>
      <c r="B26" s="118" t="s">
        <v>411</v>
      </c>
      <c r="C26" s="210" t="s">
        <v>2</v>
      </c>
      <c r="D26" s="211">
        <v>2000</v>
      </c>
      <c r="E26" s="210" t="s">
        <v>544</v>
      </c>
      <c r="F26" s="212" t="s">
        <v>547</v>
      </c>
      <c r="G26" s="212" t="s">
        <v>543</v>
      </c>
      <c r="H26" s="212">
        <v>2021</v>
      </c>
    </row>
    <row r="27" spans="1:8" ht="29.25" customHeight="1">
      <c r="A27" s="90" t="s">
        <v>121</v>
      </c>
      <c r="B27" s="118" t="s">
        <v>892</v>
      </c>
      <c r="C27" s="210" t="s">
        <v>3</v>
      </c>
      <c r="D27" s="211">
        <v>133339.5</v>
      </c>
      <c r="E27" s="210" t="s">
        <v>556</v>
      </c>
      <c r="F27" s="212" t="s">
        <v>562</v>
      </c>
      <c r="G27" s="212" t="s">
        <v>543</v>
      </c>
      <c r="H27" s="212">
        <v>2020</v>
      </c>
    </row>
    <row r="28" spans="1:8" ht="29.25" customHeight="1">
      <c r="A28" s="90" t="s">
        <v>121</v>
      </c>
      <c r="B28" s="118" t="s">
        <v>874</v>
      </c>
      <c r="C28" s="210" t="s">
        <v>3</v>
      </c>
      <c r="D28" s="211">
        <v>107766.785</v>
      </c>
      <c r="E28" s="210" t="s">
        <v>564</v>
      </c>
      <c r="F28" s="212" t="s">
        <v>559</v>
      </c>
      <c r="G28" s="212" t="s">
        <v>572</v>
      </c>
      <c r="H28" s="212">
        <v>2020</v>
      </c>
    </row>
    <row r="29" spans="1:8" ht="29.25" customHeight="1">
      <c r="A29" s="90" t="s">
        <v>121</v>
      </c>
      <c r="B29" s="118" t="s">
        <v>124</v>
      </c>
      <c r="C29" s="210" t="s">
        <v>3</v>
      </c>
      <c r="D29" s="211">
        <v>90134.887499999997</v>
      </c>
      <c r="E29" s="210" t="s">
        <v>564</v>
      </c>
      <c r="F29" s="212" t="s">
        <v>560</v>
      </c>
      <c r="G29" s="212" t="s">
        <v>543</v>
      </c>
      <c r="H29" s="212">
        <v>2020</v>
      </c>
    </row>
    <row r="30" spans="1:8" ht="29.25" customHeight="1">
      <c r="A30" s="90" t="s">
        <v>121</v>
      </c>
      <c r="B30" s="118" t="s">
        <v>125</v>
      </c>
      <c r="C30" s="210" t="s">
        <v>3</v>
      </c>
      <c r="D30" s="211">
        <v>84677.845000000001</v>
      </c>
      <c r="E30" s="210" t="s">
        <v>541</v>
      </c>
      <c r="F30" s="212" t="s">
        <v>560</v>
      </c>
      <c r="G30" s="212" t="s">
        <v>543</v>
      </c>
      <c r="H30" s="212">
        <v>2020</v>
      </c>
    </row>
    <row r="31" spans="1:8" ht="29.25" customHeight="1">
      <c r="A31" s="90" t="s">
        <v>121</v>
      </c>
      <c r="B31" s="118" t="s">
        <v>124</v>
      </c>
      <c r="C31" s="210" t="s">
        <v>3</v>
      </c>
      <c r="D31" s="211">
        <v>72375</v>
      </c>
      <c r="E31" s="210" t="s">
        <v>546</v>
      </c>
      <c r="F31" s="212" t="s">
        <v>554</v>
      </c>
      <c r="G31" s="212" t="s">
        <v>543</v>
      </c>
      <c r="H31" s="212">
        <v>2021</v>
      </c>
    </row>
    <row r="32" spans="1:8" ht="29.25" customHeight="1">
      <c r="A32" s="90" t="s">
        <v>121</v>
      </c>
      <c r="B32" s="118" t="s">
        <v>126</v>
      </c>
      <c r="C32" s="210" t="s">
        <v>3</v>
      </c>
      <c r="D32" s="211">
        <v>59378.2</v>
      </c>
      <c r="E32" s="210" t="s">
        <v>556</v>
      </c>
      <c r="F32" s="212" t="s">
        <v>559</v>
      </c>
      <c r="G32" s="212" t="s">
        <v>543</v>
      </c>
      <c r="H32" s="212">
        <v>2020</v>
      </c>
    </row>
    <row r="33" spans="1:8" ht="29.25" customHeight="1">
      <c r="A33" s="90" t="s">
        <v>121</v>
      </c>
      <c r="B33" s="118" t="s">
        <v>127</v>
      </c>
      <c r="C33" s="210" t="s">
        <v>3</v>
      </c>
      <c r="D33" s="211">
        <v>48231.714999999997</v>
      </c>
      <c r="E33" s="210" t="s">
        <v>556</v>
      </c>
      <c r="F33" s="212" t="s">
        <v>548</v>
      </c>
      <c r="G33" s="212" t="s">
        <v>543</v>
      </c>
      <c r="H33" s="212">
        <v>2020</v>
      </c>
    </row>
    <row r="34" spans="1:8" ht="29.25" customHeight="1">
      <c r="A34" s="90" t="s">
        <v>121</v>
      </c>
      <c r="B34" s="118" t="s">
        <v>770</v>
      </c>
      <c r="C34" s="210" t="s">
        <v>3</v>
      </c>
      <c r="D34" s="211">
        <v>39110</v>
      </c>
      <c r="E34" s="210" t="s">
        <v>556</v>
      </c>
      <c r="F34" s="212" t="s">
        <v>620</v>
      </c>
      <c r="G34" s="212" t="s">
        <v>543</v>
      </c>
      <c r="H34" s="212">
        <v>2020</v>
      </c>
    </row>
    <row r="35" spans="1:8" ht="29.25" customHeight="1">
      <c r="A35" s="90" t="s">
        <v>121</v>
      </c>
      <c r="B35" s="118" t="s">
        <v>128</v>
      </c>
      <c r="C35" s="210" t="s">
        <v>3</v>
      </c>
      <c r="D35" s="211">
        <v>35785.2425</v>
      </c>
      <c r="E35" s="210" t="s">
        <v>541</v>
      </c>
      <c r="F35" s="212" t="s">
        <v>553</v>
      </c>
      <c r="G35" s="212" t="s">
        <v>572</v>
      </c>
      <c r="H35" s="212">
        <v>2020</v>
      </c>
    </row>
    <row r="36" spans="1:8" ht="29.25" customHeight="1">
      <c r="A36" s="90" t="s">
        <v>121</v>
      </c>
      <c r="B36" s="118" t="s">
        <v>460</v>
      </c>
      <c r="C36" s="210" t="s">
        <v>3</v>
      </c>
      <c r="D36" s="211">
        <v>30975</v>
      </c>
      <c r="E36" s="210" t="s">
        <v>546</v>
      </c>
      <c r="F36" s="212" t="s">
        <v>553</v>
      </c>
      <c r="G36" s="212" t="s">
        <v>543</v>
      </c>
      <c r="H36" s="212">
        <v>2021</v>
      </c>
    </row>
    <row r="37" spans="1:8" ht="29.25" customHeight="1">
      <c r="A37" s="90" t="s">
        <v>121</v>
      </c>
      <c r="B37" s="118" t="s">
        <v>377</v>
      </c>
      <c r="C37" s="210" t="s">
        <v>3</v>
      </c>
      <c r="D37" s="211">
        <v>28085</v>
      </c>
      <c r="E37" s="210" t="s">
        <v>544</v>
      </c>
      <c r="F37" s="212" t="s">
        <v>579</v>
      </c>
      <c r="G37" s="212" t="s">
        <v>543</v>
      </c>
      <c r="H37" s="212">
        <v>2021</v>
      </c>
    </row>
    <row r="38" spans="1:8" ht="29.25" customHeight="1">
      <c r="A38" s="90" t="s">
        <v>121</v>
      </c>
      <c r="B38" s="118" t="s">
        <v>698</v>
      </c>
      <c r="C38" s="210" t="s">
        <v>3</v>
      </c>
      <c r="D38" s="211">
        <v>20748.962500000001</v>
      </c>
      <c r="E38" s="210" t="s">
        <v>541</v>
      </c>
      <c r="F38" s="212" t="s">
        <v>560</v>
      </c>
      <c r="G38" s="212" t="s">
        <v>543</v>
      </c>
      <c r="H38" s="212">
        <v>2020</v>
      </c>
    </row>
    <row r="39" spans="1:8" ht="29.25" customHeight="1">
      <c r="A39" s="90" t="s">
        <v>121</v>
      </c>
      <c r="B39" s="118" t="s">
        <v>470</v>
      </c>
      <c r="C39" s="210" t="s">
        <v>3</v>
      </c>
      <c r="D39" s="211">
        <v>18199</v>
      </c>
      <c r="E39" s="210" t="s">
        <v>600</v>
      </c>
      <c r="F39" s="212" t="s">
        <v>549</v>
      </c>
      <c r="G39" s="212" t="s">
        <v>543</v>
      </c>
      <c r="H39" s="212">
        <v>2021</v>
      </c>
    </row>
    <row r="40" spans="1:8" ht="29.25" customHeight="1">
      <c r="A40" s="90" t="s">
        <v>121</v>
      </c>
      <c r="B40" s="118" t="s">
        <v>129</v>
      </c>
      <c r="C40" s="210" t="s">
        <v>3</v>
      </c>
      <c r="D40" s="211">
        <v>14625</v>
      </c>
      <c r="E40" s="210" t="s">
        <v>544</v>
      </c>
      <c r="F40" s="212" t="s">
        <v>551</v>
      </c>
      <c r="G40" s="212" t="s">
        <v>543</v>
      </c>
      <c r="H40" s="212">
        <v>2021</v>
      </c>
    </row>
    <row r="41" spans="1:8" ht="29.25" customHeight="1">
      <c r="A41" s="90" t="s">
        <v>121</v>
      </c>
      <c r="B41" s="118" t="s">
        <v>129</v>
      </c>
      <c r="C41" s="210" t="s">
        <v>3</v>
      </c>
      <c r="D41" s="211">
        <v>13855.397499999999</v>
      </c>
      <c r="E41" s="210" t="s">
        <v>556</v>
      </c>
      <c r="F41" s="212" t="s">
        <v>560</v>
      </c>
      <c r="G41" s="212" t="s">
        <v>543</v>
      </c>
      <c r="H41" s="212">
        <v>2020</v>
      </c>
    </row>
    <row r="42" spans="1:8" ht="29.25" customHeight="1">
      <c r="A42" s="90" t="s">
        <v>121</v>
      </c>
      <c r="B42" s="118" t="s">
        <v>412</v>
      </c>
      <c r="C42" s="210" t="s">
        <v>3</v>
      </c>
      <c r="D42" s="211">
        <v>12000</v>
      </c>
      <c r="E42" s="210" t="s">
        <v>544</v>
      </c>
      <c r="F42" s="212" t="s">
        <v>607</v>
      </c>
      <c r="G42" s="212" t="s">
        <v>543</v>
      </c>
      <c r="H42" s="212">
        <v>2021</v>
      </c>
    </row>
    <row r="43" spans="1:8" ht="29.25" customHeight="1">
      <c r="A43" s="90" t="s">
        <v>121</v>
      </c>
      <c r="B43" s="118" t="s">
        <v>623</v>
      </c>
      <c r="C43" s="210" t="s">
        <v>3</v>
      </c>
      <c r="D43" s="211">
        <v>8353.3274999999994</v>
      </c>
      <c r="E43" s="210" t="s">
        <v>541</v>
      </c>
      <c r="F43" s="212" t="s">
        <v>548</v>
      </c>
      <c r="G43" s="212" t="s">
        <v>543</v>
      </c>
      <c r="H43" s="212">
        <v>2020</v>
      </c>
    </row>
    <row r="44" spans="1:8" ht="29.25" customHeight="1">
      <c r="A44" s="90" t="s">
        <v>121</v>
      </c>
      <c r="B44" s="118" t="s">
        <v>507</v>
      </c>
      <c r="C44" s="210" t="s">
        <v>3</v>
      </c>
      <c r="D44" s="211">
        <v>8071</v>
      </c>
      <c r="E44" s="210" t="s">
        <v>546</v>
      </c>
      <c r="F44" s="212" t="s">
        <v>551</v>
      </c>
      <c r="G44" s="212" t="s">
        <v>543</v>
      </c>
      <c r="H44" s="212">
        <v>2021</v>
      </c>
    </row>
    <row r="45" spans="1:8" ht="29.25" customHeight="1">
      <c r="A45" s="90" t="s">
        <v>121</v>
      </c>
      <c r="B45" s="118" t="s">
        <v>616</v>
      </c>
      <c r="C45" s="210" t="s">
        <v>3</v>
      </c>
      <c r="D45" s="211">
        <v>7579.1450000000004</v>
      </c>
      <c r="E45" s="210" t="s">
        <v>556</v>
      </c>
      <c r="F45" s="212" t="s">
        <v>545</v>
      </c>
      <c r="G45" s="212" t="s">
        <v>543</v>
      </c>
      <c r="H45" s="212">
        <v>2020</v>
      </c>
    </row>
    <row r="46" spans="1:8" ht="29.25" customHeight="1">
      <c r="A46" s="90" t="s">
        <v>121</v>
      </c>
      <c r="B46" s="118" t="s">
        <v>437</v>
      </c>
      <c r="C46" s="210" t="s">
        <v>3</v>
      </c>
      <c r="D46" s="211">
        <v>5000</v>
      </c>
      <c r="E46" s="210" t="s">
        <v>544</v>
      </c>
      <c r="F46" s="212" t="s">
        <v>551</v>
      </c>
      <c r="G46" s="212" t="s">
        <v>543</v>
      </c>
      <c r="H46" s="212">
        <v>2021</v>
      </c>
    </row>
    <row r="47" spans="1:8" ht="29.25" customHeight="1">
      <c r="A47" s="90" t="s">
        <v>121</v>
      </c>
      <c r="B47" s="118" t="s">
        <v>130</v>
      </c>
      <c r="C47" s="210" t="s">
        <v>3</v>
      </c>
      <c r="D47" s="211">
        <v>4357.5</v>
      </c>
      <c r="E47" s="210" t="s">
        <v>556</v>
      </c>
      <c r="F47" s="212" t="s">
        <v>559</v>
      </c>
      <c r="G47" s="212" t="s">
        <v>543</v>
      </c>
      <c r="H47" s="212">
        <v>2020</v>
      </c>
    </row>
    <row r="48" spans="1:8" ht="29.25" customHeight="1">
      <c r="A48" s="90" t="s">
        <v>121</v>
      </c>
      <c r="B48" s="118" t="s">
        <v>573</v>
      </c>
      <c r="C48" s="210" t="s">
        <v>3</v>
      </c>
      <c r="D48" s="211">
        <v>3313.1525000000001</v>
      </c>
      <c r="E48" s="210" t="s">
        <v>556</v>
      </c>
      <c r="F48" s="212" t="s">
        <v>548</v>
      </c>
      <c r="G48" s="212" t="s">
        <v>543</v>
      </c>
      <c r="H48" s="212">
        <v>2020</v>
      </c>
    </row>
    <row r="49" spans="1:8" ht="29.25" customHeight="1">
      <c r="A49" s="90" t="s">
        <v>121</v>
      </c>
      <c r="B49" s="118" t="s">
        <v>458</v>
      </c>
      <c r="C49" s="210" t="s">
        <v>3</v>
      </c>
      <c r="D49" s="211">
        <v>3273</v>
      </c>
      <c r="E49" s="210" t="s">
        <v>544</v>
      </c>
      <c r="F49" s="212" t="s">
        <v>551</v>
      </c>
      <c r="G49" s="212" t="s">
        <v>543</v>
      </c>
      <c r="H49" s="212">
        <v>2021</v>
      </c>
    </row>
    <row r="50" spans="1:8" ht="29.25" customHeight="1">
      <c r="A50" s="90" t="s">
        <v>121</v>
      </c>
      <c r="B50" s="118" t="s">
        <v>488</v>
      </c>
      <c r="C50" s="210" t="s">
        <v>3</v>
      </c>
      <c r="D50" s="211">
        <v>3000</v>
      </c>
      <c r="E50" s="210" t="s">
        <v>546</v>
      </c>
      <c r="F50" s="212" t="s">
        <v>554</v>
      </c>
      <c r="G50" s="212" t="s">
        <v>543</v>
      </c>
      <c r="H50" s="212">
        <v>2021</v>
      </c>
    </row>
    <row r="51" spans="1:8" ht="29.25" customHeight="1">
      <c r="A51" s="90" t="s">
        <v>121</v>
      </c>
      <c r="B51" s="118" t="s">
        <v>498</v>
      </c>
      <c r="C51" s="210" t="s">
        <v>3</v>
      </c>
      <c r="D51" s="211">
        <v>2000</v>
      </c>
      <c r="E51" s="210" t="s">
        <v>544</v>
      </c>
      <c r="F51" s="212" t="s">
        <v>545</v>
      </c>
      <c r="G51" s="212" t="s">
        <v>543</v>
      </c>
      <c r="H51" s="212">
        <v>2021</v>
      </c>
    </row>
    <row r="52" spans="1:8" ht="29.25" customHeight="1">
      <c r="A52" s="90" t="s">
        <v>121</v>
      </c>
      <c r="B52" s="118" t="s">
        <v>132</v>
      </c>
      <c r="C52" s="210" t="s">
        <v>4</v>
      </c>
      <c r="D52" s="211">
        <v>290500</v>
      </c>
      <c r="E52" s="210" t="s">
        <v>556</v>
      </c>
      <c r="F52" s="212" t="s">
        <v>562</v>
      </c>
      <c r="G52" s="212" t="s">
        <v>543</v>
      </c>
      <c r="H52" s="212">
        <v>2020</v>
      </c>
    </row>
    <row r="53" spans="1:8" ht="29.25" customHeight="1">
      <c r="A53" s="90" t="s">
        <v>121</v>
      </c>
      <c r="B53" s="118" t="s">
        <v>931</v>
      </c>
      <c r="C53" s="210" t="s">
        <v>4</v>
      </c>
      <c r="D53" s="211">
        <v>290500</v>
      </c>
      <c r="E53" s="210" t="s">
        <v>556</v>
      </c>
      <c r="F53" s="212" t="s">
        <v>579</v>
      </c>
      <c r="G53" s="212" t="s">
        <v>543</v>
      </c>
      <c r="H53" s="212">
        <v>2020</v>
      </c>
    </row>
    <row r="54" spans="1:8" ht="29.25" customHeight="1">
      <c r="A54" s="90" t="s">
        <v>121</v>
      </c>
      <c r="B54" s="118" t="s">
        <v>134</v>
      </c>
      <c r="C54" s="210" t="s">
        <v>4</v>
      </c>
      <c r="D54" s="211">
        <v>290500</v>
      </c>
      <c r="E54" s="210" t="s">
        <v>541</v>
      </c>
      <c r="F54" s="212" t="s">
        <v>560</v>
      </c>
      <c r="G54" s="212" t="s">
        <v>543</v>
      </c>
      <c r="H54" s="212">
        <v>2020</v>
      </c>
    </row>
    <row r="55" spans="1:8" ht="29.25" customHeight="1">
      <c r="A55" s="90" t="s">
        <v>121</v>
      </c>
      <c r="B55" s="118" t="s">
        <v>131</v>
      </c>
      <c r="C55" s="210" t="s">
        <v>4</v>
      </c>
      <c r="D55" s="211">
        <v>290500</v>
      </c>
      <c r="E55" s="210" t="s">
        <v>541</v>
      </c>
      <c r="F55" s="212" t="s">
        <v>553</v>
      </c>
      <c r="G55" s="212" t="s">
        <v>572</v>
      </c>
      <c r="H55" s="212">
        <v>2020</v>
      </c>
    </row>
    <row r="56" spans="1:8" ht="29.25" customHeight="1">
      <c r="A56" s="90" t="s">
        <v>121</v>
      </c>
      <c r="B56" s="118" t="s">
        <v>133</v>
      </c>
      <c r="C56" s="210" t="s">
        <v>4</v>
      </c>
      <c r="D56" s="211">
        <v>290500</v>
      </c>
      <c r="E56" s="210" t="s">
        <v>541</v>
      </c>
      <c r="F56" s="212" t="s">
        <v>553</v>
      </c>
      <c r="G56" s="212" t="s">
        <v>572</v>
      </c>
      <c r="H56" s="212">
        <v>2020</v>
      </c>
    </row>
    <row r="57" spans="1:8" ht="29.25" customHeight="1">
      <c r="A57" s="90" t="s">
        <v>121</v>
      </c>
      <c r="B57" s="118" t="s">
        <v>135</v>
      </c>
      <c r="C57" s="210" t="s">
        <v>4</v>
      </c>
      <c r="D57" s="211">
        <v>279944.6825</v>
      </c>
      <c r="E57" s="210" t="s">
        <v>541</v>
      </c>
      <c r="F57" s="212" t="s">
        <v>562</v>
      </c>
      <c r="G57" s="212" t="s">
        <v>543</v>
      </c>
      <c r="H57" s="212">
        <v>2020</v>
      </c>
    </row>
    <row r="58" spans="1:8" ht="29.25" customHeight="1">
      <c r="A58" s="90" t="s">
        <v>121</v>
      </c>
      <c r="B58" s="118" t="s">
        <v>918</v>
      </c>
      <c r="C58" s="210" t="s">
        <v>4</v>
      </c>
      <c r="D58" s="211">
        <v>272969.77749999997</v>
      </c>
      <c r="E58" s="210" t="s">
        <v>541</v>
      </c>
      <c r="F58" s="212" t="s">
        <v>582</v>
      </c>
      <c r="G58" s="212" t="s">
        <v>543</v>
      </c>
      <c r="H58" s="212">
        <v>2020</v>
      </c>
    </row>
    <row r="59" spans="1:8" ht="29.25" customHeight="1">
      <c r="A59" s="90" t="s">
        <v>121</v>
      </c>
      <c r="B59" s="118" t="s">
        <v>910</v>
      </c>
      <c r="C59" s="210" t="s">
        <v>4</v>
      </c>
      <c r="D59" s="211">
        <v>205204.8425</v>
      </c>
      <c r="E59" s="210" t="s">
        <v>564</v>
      </c>
      <c r="F59" s="212" t="s">
        <v>562</v>
      </c>
      <c r="G59" s="212" t="s">
        <v>543</v>
      </c>
      <c r="H59" s="212">
        <v>2020</v>
      </c>
    </row>
    <row r="60" spans="1:8" ht="29.25" customHeight="1">
      <c r="A60" s="90" t="s">
        <v>121</v>
      </c>
      <c r="B60" s="118" t="s">
        <v>118</v>
      </c>
      <c r="C60" s="210" t="s">
        <v>4</v>
      </c>
      <c r="D60" s="211">
        <v>200000</v>
      </c>
      <c r="E60" s="210" t="s">
        <v>541</v>
      </c>
      <c r="F60" s="212" t="s">
        <v>628</v>
      </c>
      <c r="G60" s="212" t="s">
        <v>572</v>
      </c>
      <c r="H60" s="212">
        <v>2020</v>
      </c>
    </row>
    <row r="61" spans="1:8" ht="29.25" customHeight="1">
      <c r="A61" s="90" t="s">
        <v>121</v>
      </c>
      <c r="B61" s="118" t="s">
        <v>908</v>
      </c>
      <c r="C61" s="210" t="s">
        <v>4</v>
      </c>
      <c r="D61" s="211">
        <v>200000</v>
      </c>
      <c r="E61" s="210" t="s">
        <v>541</v>
      </c>
      <c r="F61" s="212" t="s">
        <v>579</v>
      </c>
      <c r="G61" s="212" t="s">
        <v>572</v>
      </c>
      <c r="H61" s="212">
        <v>2020</v>
      </c>
    </row>
    <row r="62" spans="1:8" ht="29.25" customHeight="1">
      <c r="A62" s="90" t="s">
        <v>121</v>
      </c>
      <c r="B62" s="118" t="s">
        <v>531</v>
      </c>
      <c r="C62" s="210" t="s">
        <v>4</v>
      </c>
      <c r="D62" s="211">
        <v>200000</v>
      </c>
      <c r="E62" s="210" t="s">
        <v>838</v>
      </c>
      <c r="F62" s="212" t="s">
        <v>554</v>
      </c>
      <c r="G62" s="212" t="s">
        <v>543</v>
      </c>
      <c r="H62" s="212">
        <v>2021</v>
      </c>
    </row>
    <row r="63" spans="1:8" ht="29.25" customHeight="1">
      <c r="A63" s="90" t="s">
        <v>121</v>
      </c>
      <c r="B63" s="118" t="s">
        <v>906</v>
      </c>
      <c r="C63" s="210" t="s">
        <v>4</v>
      </c>
      <c r="D63" s="211">
        <v>200000</v>
      </c>
      <c r="E63" s="210" t="s">
        <v>541</v>
      </c>
      <c r="F63" s="212" t="s">
        <v>607</v>
      </c>
      <c r="G63" s="212" t="s">
        <v>572</v>
      </c>
      <c r="H63" s="212">
        <v>2020</v>
      </c>
    </row>
    <row r="64" spans="1:8" ht="29.25" customHeight="1">
      <c r="A64" s="90" t="s">
        <v>121</v>
      </c>
      <c r="B64" s="118" t="s">
        <v>136</v>
      </c>
      <c r="C64" s="210" t="s">
        <v>4</v>
      </c>
      <c r="D64" s="211">
        <v>195873.98249999998</v>
      </c>
      <c r="E64" s="210" t="s">
        <v>541</v>
      </c>
      <c r="F64" s="212" t="s">
        <v>614</v>
      </c>
      <c r="G64" s="212" t="s">
        <v>572</v>
      </c>
      <c r="H64" s="212">
        <v>2020</v>
      </c>
    </row>
    <row r="65" spans="1:8" ht="29.25" customHeight="1">
      <c r="A65" s="90" t="s">
        <v>121</v>
      </c>
      <c r="B65" s="118" t="s">
        <v>137</v>
      </c>
      <c r="C65" s="210" t="s">
        <v>4</v>
      </c>
      <c r="D65" s="211">
        <v>139888.82250000001</v>
      </c>
      <c r="E65" s="210" t="s">
        <v>541</v>
      </c>
      <c r="F65" s="212" t="s">
        <v>562</v>
      </c>
      <c r="G65" s="212" t="s">
        <v>543</v>
      </c>
      <c r="H65" s="212">
        <v>2020</v>
      </c>
    </row>
    <row r="66" spans="1:8" ht="29.25" customHeight="1">
      <c r="A66" s="90" t="s">
        <v>121</v>
      </c>
      <c r="B66" s="118" t="s">
        <v>887</v>
      </c>
      <c r="C66" s="210" t="s">
        <v>4</v>
      </c>
      <c r="D66" s="211">
        <v>123170.5475</v>
      </c>
      <c r="E66" s="210" t="s">
        <v>556</v>
      </c>
      <c r="F66" s="212" t="s">
        <v>560</v>
      </c>
      <c r="G66" s="212" t="s">
        <v>543</v>
      </c>
      <c r="H66" s="212">
        <v>2020</v>
      </c>
    </row>
    <row r="67" spans="1:8" ht="29.25" customHeight="1">
      <c r="A67" s="90" t="s">
        <v>121</v>
      </c>
      <c r="B67" s="118" t="s">
        <v>468</v>
      </c>
      <c r="C67" s="210" t="s">
        <v>4</v>
      </c>
      <c r="D67" s="211">
        <v>100000</v>
      </c>
      <c r="E67" s="210" t="s">
        <v>544</v>
      </c>
      <c r="F67" s="212" t="s">
        <v>548</v>
      </c>
      <c r="G67" s="212" t="s">
        <v>543</v>
      </c>
      <c r="H67" s="212">
        <v>2021</v>
      </c>
    </row>
    <row r="68" spans="1:8" ht="29.25" customHeight="1">
      <c r="A68" s="90" t="s">
        <v>121</v>
      </c>
      <c r="B68" s="118" t="s">
        <v>867</v>
      </c>
      <c r="C68" s="210" t="s">
        <v>4</v>
      </c>
      <c r="D68" s="211">
        <v>96282.14</v>
      </c>
      <c r="E68" s="210" t="s">
        <v>541</v>
      </c>
      <c r="F68" s="212" t="s">
        <v>560</v>
      </c>
      <c r="G68" s="212" t="s">
        <v>543</v>
      </c>
      <c r="H68" s="212">
        <v>2020</v>
      </c>
    </row>
    <row r="69" spans="1:8" ht="29.25" customHeight="1">
      <c r="A69" s="90" t="s">
        <v>121</v>
      </c>
      <c r="B69" s="118" t="s">
        <v>862</v>
      </c>
      <c r="C69" s="210" t="s">
        <v>4</v>
      </c>
      <c r="D69" s="211">
        <v>90101</v>
      </c>
      <c r="E69" s="210" t="s">
        <v>546</v>
      </c>
      <c r="F69" s="212" t="s">
        <v>551</v>
      </c>
      <c r="G69" s="212" t="s">
        <v>543</v>
      </c>
      <c r="H69" s="212">
        <v>2021</v>
      </c>
    </row>
    <row r="70" spans="1:8" ht="29.25" customHeight="1">
      <c r="A70" s="90" t="s">
        <v>121</v>
      </c>
      <c r="B70" s="118" t="s">
        <v>859</v>
      </c>
      <c r="C70" s="210" t="s">
        <v>4</v>
      </c>
      <c r="D70" s="211">
        <v>87957.59</v>
      </c>
      <c r="E70" s="210" t="s">
        <v>541</v>
      </c>
      <c r="F70" s="212" t="s">
        <v>545</v>
      </c>
      <c r="G70" s="212" t="s">
        <v>543</v>
      </c>
      <c r="H70" s="212">
        <v>2020</v>
      </c>
    </row>
    <row r="71" spans="1:8" ht="29.25" customHeight="1">
      <c r="A71" s="90" t="s">
        <v>121</v>
      </c>
      <c r="B71" s="118" t="s">
        <v>132</v>
      </c>
      <c r="C71" s="210" t="s">
        <v>4</v>
      </c>
      <c r="D71" s="211">
        <v>87469</v>
      </c>
      <c r="E71" s="210" t="s">
        <v>546</v>
      </c>
      <c r="F71" s="212" t="s">
        <v>565</v>
      </c>
      <c r="G71" s="212" t="s">
        <v>543</v>
      </c>
      <c r="H71" s="212">
        <v>2021</v>
      </c>
    </row>
    <row r="72" spans="1:8" ht="29.25" customHeight="1">
      <c r="A72" s="90" t="s">
        <v>121</v>
      </c>
      <c r="B72" s="118" t="s">
        <v>854</v>
      </c>
      <c r="C72" s="210" t="s">
        <v>4</v>
      </c>
      <c r="D72" s="211">
        <v>82371.274999999994</v>
      </c>
      <c r="E72" s="210" t="s">
        <v>541</v>
      </c>
      <c r="F72" s="212" t="s">
        <v>553</v>
      </c>
      <c r="G72" s="212" t="s">
        <v>543</v>
      </c>
      <c r="H72" s="212">
        <v>2020</v>
      </c>
    </row>
    <row r="73" spans="1:8" ht="29.25" customHeight="1">
      <c r="A73" s="90" t="s">
        <v>121</v>
      </c>
      <c r="B73" s="118" t="s">
        <v>853</v>
      </c>
      <c r="C73" s="210" t="s">
        <v>4</v>
      </c>
      <c r="D73" s="211">
        <v>79437.225000000006</v>
      </c>
      <c r="E73" s="210" t="s">
        <v>541</v>
      </c>
      <c r="F73" s="212" t="s">
        <v>548</v>
      </c>
      <c r="G73" s="212" t="s">
        <v>543</v>
      </c>
      <c r="H73" s="212">
        <v>2020</v>
      </c>
    </row>
    <row r="74" spans="1:8" ht="29.25" customHeight="1">
      <c r="A74" s="90" t="s">
        <v>121</v>
      </c>
      <c r="B74" s="118" t="s">
        <v>368</v>
      </c>
      <c r="C74" s="210" t="s">
        <v>4</v>
      </c>
      <c r="D74" s="211">
        <v>77634</v>
      </c>
      <c r="E74" s="210" t="s">
        <v>544</v>
      </c>
      <c r="F74" s="212" t="s">
        <v>549</v>
      </c>
      <c r="G74" s="212" t="s">
        <v>543</v>
      </c>
      <c r="H74" s="212">
        <v>2021</v>
      </c>
    </row>
    <row r="75" spans="1:8" ht="29.25" customHeight="1">
      <c r="A75" s="90" t="s">
        <v>121</v>
      </c>
      <c r="B75" s="118" t="s">
        <v>527</v>
      </c>
      <c r="C75" s="210" t="s">
        <v>4</v>
      </c>
      <c r="D75" s="211">
        <v>68154</v>
      </c>
      <c r="E75" s="210" t="s">
        <v>544</v>
      </c>
      <c r="F75" s="212" t="s">
        <v>545</v>
      </c>
      <c r="G75" s="212" t="s">
        <v>543</v>
      </c>
      <c r="H75" s="212">
        <v>2021</v>
      </c>
    </row>
    <row r="76" spans="1:8" ht="29.25" customHeight="1">
      <c r="A76" s="90" t="s">
        <v>121</v>
      </c>
      <c r="B76" s="118" t="s">
        <v>137</v>
      </c>
      <c r="C76" s="210" t="s">
        <v>4</v>
      </c>
      <c r="D76" s="211">
        <v>65000</v>
      </c>
      <c r="E76" s="210" t="s">
        <v>546</v>
      </c>
      <c r="F76" s="212" t="s">
        <v>565</v>
      </c>
      <c r="G76" s="212" t="s">
        <v>543</v>
      </c>
      <c r="H76" s="212">
        <v>2021</v>
      </c>
    </row>
    <row r="77" spans="1:8" ht="29.25" customHeight="1">
      <c r="A77" s="90" t="s">
        <v>121</v>
      </c>
      <c r="B77" s="118" t="s">
        <v>832</v>
      </c>
      <c r="C77" s="210" t="s">
        <v>4</v>
      </c>
      <c r="D77" s="211">
        <v>63583</v>
      </c>
      <c r="E77" s="210" t="s">
        <v>541</v>
      </c>
      <c r="F77" s="212" t="s">
        <v>548</v>
      </c>
      <c r="G77" s="212" t="s">
        <v>558</v>
      </c>
      <c r="H77" s="212">
        <v>2020</v>
      </c>
    </row>
    <row r="78" spans="1:8" ht="29.25" customHeight="1">
      <c r="A78" s="90" t="s">
        <v>121</v>
      </c>
      <c r="B78" s="118" t="s">
        <v>823</v>
      </c>
      <c r="C78" s="210" t="s">
        <v>4</v>
      </c>
      <c r="D78" s="211">
        <v>60028</v>
      </c>
      <c r="E78" s="210" t="s">
        <v>541</v>
      </c>
      <c r="F78" s="212" t="s">
        <v>553</v>
      </c>
      <c r="G78" s="212" t="s">
        <v>543</v>
      </c>
      <c r="H78" s="212">
        <v>2020</v>
      </c>
    </row>
    <row r="79" spans="1:8" ht="29.25" customHeight="1">
      <c r="A79" s="90" t="s">
        <v>121</v>
      </c>
      <c r="B79" s="118" t="s">
        <v>818</v>
      </c>
      <c r="C79" s="210" t="s">
        <v>4</v>
      </c>
      <c r="D79" s="211">
        <v>57922.794999999998</v>
      </c>
      <c r="E79" s="210" t="s">
        <v>556</v>
      </c>
      <c r="F79" s="212" t="s">
        <v>560</v>
      </c>
      <c r="G79" s="212" t="s">
        <v>543</v>
      </c>
      <c r="H79" s="212">
        <v>2020</v>
      </c>
    </row>
    <row r="80" spans="1:8" ht="29.25" customHeight="1">
      <c r="A80" s="90" t="s">
        <v>121</v>
      </c>
      <c r="B80" s="118" t="s">
        <v>138</v>
      </c>
      <c r="C80" s="210" t="s">
        <v>4</v>
      </c>
      <c r="D80" s="211">
        <v>57418.777499999997</v>
      </c>
      <c r="E80" s="210" t="s">
        <v>541</v>
      </c>
      <c r="F80" s="212" t="s">
        <v>560</v>
      </c>
      <c r="G80" s="212" t="s">
        <v>543</v>
      </c>
      <c r="H80" s="212">
        <v>2020</v>
      </c>
    </row>
    <row r="81" spans="1:8" ht="29.25" customHeight="1">
      <c r="A81" s="90" t="s">
        <v>121</v>
      </c>
      <c r="B81" s="118" t="s">
        <v>374</v>
      </c>
      <c r="C81" s="210" t="s">
        <v>4</v>
      </c>
      <c r="D81" s="211">
        <v>55000</v>
      </c>
      <c r="E81" s="210" t="s">
        <v>544</v>
      </c>
      <c r="F81" s="212" t="s">
        <v>551</v>
      </c>
      <c r="G81" s="212" t="s">
        <v>543</v>
      </c>
      <c r="H81" s="212">
        <v>2021</v>
      </c>
    </row>
    <row r="82" spans="1:8" ht="29.25" customHeight="1">
      <c r="A82" s="90" t="s">
        <v>121</v>
      </c>
      <c r="B82" s="118" t="s">
        <v>803</v>
      </c>
      <c r="C82" s="210" t="s">
        <v>4</v>
      </c>
      <c r="D82" s="211">
        <v>51656.71</v>
      </c>
      <c r="E82" s="210" t="s">
        <v>556</v>
      </c>
      <c r="F82" s="212" t="s">
        <v>553</v>
      </c>
      <c r="G82" s="212" t="s">
        <v>543</v>
      </c>
      <c r="H82" s="212">
        <v>2020</v>
      </c>
    </row>
    <row r="83" spans="1:8" ht="29.25" customHeight="1">
      <c r="A83" s="90" t="s">
        <v>121</v>
      </c>
      <c r="B83" s="118" t="s">
        <v>420</v>
      </c>
      <c r="C83" s="210" t="s">
        <v>4</v>
      </c>
      <c r="D83" s="211">
        <v>50000</v>
      </c>
      <c r="E83" s="210" t="s">
        <v>544</v>
      </c>
      <c r="F83" s="212" t="s">
        <v>582</v>
      </c>
      <c r="G83" s="212" t="s">
        <v>543</v>
      </c>
      <c r="H83" s="212">
        <v>2021</v>
      </c>
    </row>
    <row r="84" spans="1:8" ht="29.25" customHeight="1">
      <c r="A84" s="90" t="s">
        <v>121</v>
      </c>
      <c r="B84" s="118" t="s">
        <v>425</v>
      </c>
      <c r="C84" s="210" t="s">
        <v>4</v>
      </c>
      <c r="D84" s="211">
        <v>50000</v>
      </c>
      <c r="E84" s="210" t="s">
        <v>564</v>
      </c>
      <c r="F84" s="212" t="s">
        <v>548</v>
      </c>
      <c r="G84" s="212" t="s">
        <v>543</v>
      </c>
      <c r="H84" s="212">
        <v>2021</v>
      </c>
    </row>
    <row r="85" spans="1:8" ht="29.25" customHeight="1">
      <c r="A85" s="90" t="s">
        <v>121</v>
      </c>
      <c r="B85" s="118" t="s">
        <v>140</v>
      </c>
      <c r="C85" s="210" t="s">
        <v>4</v>
      </c>
      <c r="D85" s="211">
        <v>44966.495000000003</v>
      </c>
      <c r="E85" s="210" t="s">
        <v>556</v>
      </c>
      <c r="F85" s="212" t="s">
        <v>562</v>
      </c>
      <c r="G85" s="212" t="s">
        <v>543</v>
      </c>
      <c r="H85" s="212">
        <v>2020</v>
      </c>
    </row>
    <row r="86" spans="1:8" ht="29.25" customHeight="1">
      <c r="A86" s="90" t="s">
        <v>121</v>
      </c>
      <c r="B86" s="118" t="s">
        <v>785</v>
      </c>
      <c r="C86" s="210" t="s">
        <v>4</v>
      </c>
      <c r="D86" s="211">
        <v>43573.547500000001</v>
      </c>
      <c r="E86" s="210" t="s">
        <v>541</v>
      </c>
      <c r="F86" s="212" t="s">
        <v>553</v>
      </c>
      <c r="G86" s="212" t="s">
        <v>543</v>
      </c>
      <c r="H86" s="212">
        <v>2020</v>
      </c>
    </row>
    <row r="87" spans="1:8" ht="29.25" customHeight="1">
      <c r="A87" s="90" t="s">
        <v>121</v>
      </c>
      <c r="B87" s="118" t="s">
        <v>521</v>
      </c>
      <c r="C87" s="210" t="s">
        <v>4</v>
      </c>
      <c r="D87" s="211">
        <v>36143</v>
      </c>
      <c r="E87" s="210" t="s">
        <v>564</v>
      </c>
      <c r="F87" s="212" t="s">
        <v>548</v>
      </c>
      <c r="G87" s="212" t="s">
        <v>543</v>
      </c>
      <c r="H87" s="212">
        <v>2021</v>
      </c>
    </row>
    <row r="88" spans="1:8" ht="29.25" customHeight="1">
      <c r="A88" s="90" t="s">
        <v>121</v>
      </c>
      <c r="B88" s="118" t="s">
        <v>757</v>
      </c>
      <c r="C88" s="210" t="s">
        <v>4</v>
      </c>
      <c r="D88" s="211">
        <v>35208.6</v>
      </c>
      <c r="E88" s="210" t="s">
        <v>541</v>
      </c>
      <c r="F88" s="212" t="s">
        <v>560</v>
      </c>
      <c r="G88" s="212" t="s">
        <v>572</v>
      </c>
      <c r="H88" s="212">
        <v>2020</v>
      </c>
    </row>
    <row r="89" spans="1:8" ht="29.25" customHeight="1">
      <c r="A89" s="90" t="s">
        <v>121</v>
      </c>
      <c r="B89" s="118" t="s">
        <v>752</v>
      </c>
      <c r="C89" s="210" t="s">
        <v>4</v>
      </c>
      <c r="D89" s="211">
        <v>33895.54</v>
      </c>
      <c r="E89" s="210" t="s">
        <v>556</v>
      </c>
      <c r="F89" s="212" t="s">
        <v>548</v>
      </c>
      <c r="G89" s="212" t="s">
        <v>543</v>
      </c>
      <c r="H89" s="212">
        <v>2020</v>
      </c>
    </row>
    <row r="90" spans="1:8" ht="29.25" customHeight="1">
      <c r="A90" s="90" t="s">
        <v>121</v>
      </c>
      <c r="B90" s="118" t="s">
        <v>139</v>
      </c>
      <c r="C90" s="210" t="s">
        <v>4</v>
      </c>
      <c r="D90" s="211">
        <v>32512</v>
      </c>
      <c r="E90" s="210" t="s">
        <v>541</v>
      </c>
      <c r="F90" s="212" t="s">
        <v>579</v>
      </c>
      <c r="G90" s="212" t="s">
        <v>558</v>
      </c>
      <c r="H90" s="212">
        <v>2020</v>
      </c>
    </row>
    <row r="91" spans="1:8" ht="29.25" customHeight="1">
      <c r="A91" s="90" t="s">
        <v>121</v>
      </c>
      <c r="B91" s="118" t="s">
        <v>723</v>
      </c>
      <c r="C91" s="210" t="s">
        <v>4</v>
      </c>
      <c r="D91" s="211">
        <v>27106</v>
      </c>
      <c r="E91" s="210" t="s">
        <v>544</v>
      </c>
      <c r="F91" s="212" t="s">
        <v>554</v>
      </c>
      <c r="G91" s="212" t="s">
        <v>543</v>
      </c>
      <c r="H91" s="212">
        <v>2021</v>
      </c>
    </row>
    <row r="92" spans="1:8" ht="29.25" customHeight="1">
      <c r="A92" s="90" t="s">
        <v>121</v>
      </c>
      <c r="B92" s="118" t="s">
        <v>142</v>
      </c>
      <c r="C92" s="210" t="s">
        <v>4</v>
      </c>
      <c r="D92" s="211">
        <v>26126.1175</v>
      </c>
      <c r="E92" s="210" t="s">
        <v>541</v>
      </c>
      <c r="F92" s="212" t="s">
        <v>548</v>
      </c>
      <c r="G92" s="212" t="s">
        <v>543</v>
      </c>
      <c r="H92" s="212">
        <v>2020</v>
      </c>
    </row>
    <row r="93" spans="1:8" ht="29.25" customHeight="1">
      <c r="A93" s="90" t="s">
        <v>121</v>
      </c>
      <c r="B93" s="118" t="s">
        <v>714</v>
      </c>
      <c r="C93" s="210" t="s">
        <v>4</v>
      </c>
      <c r="D93" s="211">
        <v>24945.235000000001</v>
      </c>
      <c r="E93" s="210" t="s">
        <v>564</v>
      </c>
      <c r="F93" s="212" t="s">
        <v>559</v>
      </c>
      <c r="G93" s="212" t="s">
        <v>543</v>
      </c>
      <c r="H93" s="212">
        <v>2020</v>
      </c>
    </row>
    <row r="94" spans="1:8" ht="29.25" customHeight="1">
      <c r="A94" s="90" t="s">
        <v>121</v>
      </c>
      <c r="B94" s="118" t="s">
        <v>143</v>
      </c>
      <c r="C94" s="210" t="s">
        <v>4</v>
      </c>
      <c r="D94" s="211">
        <v>23043.912499999999</v>
      </c>
      <c r="E94" s="210" t="s">
        <v>556</v>
      </c>
      <c r="F94" s="212" t="s">
        <v>545</v>
      </c>
      <c r="G94" s="212" t="s">
        <v>543</v>
      </c>
      <c r="H94" s="212">
        <v>2020</v>
      </c>
    </row>
    <row r="95" spans="1:8" ht="29.25" customHeight="1">
      <c r="A95" s="90" t="s">
        <v>121</v>
      </c>
      <c r="B95" s="118" t="s">
        <v>706</v>
      </c>
      <c r="C95" s="210" t="s">
        <v>4</v>
      </c>
      <c r="D95" s="211">
        <v>22757.77</v>
      </c>
      <c r="E95" s="210" t="s">
        <v>556</v>
      </c>
      <c r="F95" s="212" t="s">
        <v>579</v>
      </c>
      <c r="G95" s="212" t="s">
        <v>558</v>
      </c>
      <c r="H95" s="212">
        <v>2020</v>
      </c>
    </row>
    <row r="96" spans="1:8" ht="29.25" customHeight="1">
      <c r="A96" s="90" t="s">
        <v>121</v>
      </c>
      <c r="B96" s="118" t="s">
        <v>390</v>
      </c>
      <c r="C96" s="210" t="s">
        <v>4</v>
      </c>
      <c r="D96" s="211">
        <v>22500</v>
      </c>
      <c r="E96" s="210" t="s">
        <v>544</v>
      </c>
      <c r="F96" s="212" t="s">
        <v>551</v>
      </c>
      <c r="G96" s="212" t="s">
        <v>543</v>
      </c>
      <c r="H96" s="212">
        <v>2021</v>
      </c>
    </row>
    <row r="97" spans="1:8" ht="29.25" customHeight="1">
      <c r="A97" s="90" t="s">
        <v>121</v>
      </c>
      <c r="B97" s="118" t="s">
        <v>703</v>
      </c>
      <c r="C97" s="210" t="s">
        <v>4</v>
      </c>
      <c r="D97" s="211">
        <v>22216</v>
      </c>
      <c r="E97" s="210" t="s">
        <v>541</v>
      </c>
      <c r="F97" s="212" t="s">
        <v>548</v>
      </c>
      <c r="G97" s="212" t="s">
        <v>543</v>
      </c>
      <c r="H97" s="212">
        <v>2020</v>
      </c>
    </row>
    <row r="98" spans="1:8" ht="29.25" customHeight="1">
      <c r="A98" s="90" t="s">
        <v>121</v>
      </c>
      <c r="B98" s="118" t="s">
        <v>144</v>
      </c>
      <c r="C98" s="210" t="s">
        <v>4</v>
      </c>
      <c r="D98" s="211">
        <v>21809.287499999999</v>
      </c>
      <c r="E98" s="210" t="s">
        <v>541</v>
      </c>
      <c r="F98" s="212" t="s">
        <v>607</v>
      </c>
      <c r="G98" s="212" t="s">
        <v>543</v>
      </c>
      <c r="H98" s="212">
        <v>2020</v>
      </c>
    </row>
    <row r="99" spans="1:8" ht="29.25" customHeight="1">
      <c r="A99" s="90" t="s">
        <v>121</v>
      </c>
      <c r="B99" s="118" t="s">
        <v>141</v>
      </c>
      <c r="C99" s="210" t="s">
        <v>4</v>
      </c>
      <c r="D99" s="211">
        <v>19950</v>
      </c>
      <c r="E99" s="210" t="s">
        <v>564</v>
      </c>
      <c r="F99" s="212" t="s">
        <v>548</v>
      </c>
      <c r="G99" s="212" t="s">
        <v>558</v>
      </c>
      <c r="H99" s="212">
        <v>2020</v>
      </c>
    </row>
    <row r="100" spans="1:8" ht="29.25" customHeight="1">
      <c r="A100" s="90" t="s">
        <v>121</v>
      </c>
      <c r="B100" s="118" t="s">
        <v>145</v>
      </c>
      <c r="C100" s="210" t="s">
        <v>4</v>
      </c>
      <c r="D100" s="211">
        <v>19385.065000000002</v>
      </c>
      <c r="E100" s="210" t="s">
        <v>564</v>
      </c>
      <c r="F100" s="212" t="s">
        <v>559</v>
      </c>
      <c r="G100" s="212" t="s">
        <v>543</v>
      </c>
      <c r="H100" s="212">
        <v>2020</v>
      </c>
    </row>
    <row r="101" spans="1:8" ht="29.25" customHeight="1">
      <c r="A101" s="90" t="s">
        <v>121</v>
      </c>
      <c r="B101" s="118" t="s">
        <v>680</v>
      </c>
      <c r="C101" s="210" t="s">
        <v>4</v>
      </c>
      <c r="D101" s="211">
        <v>18141.724999999999</v>
      </c>
      <c r="E101" s="210" t="s">
        <v>556</v>
      </c>
      <c r="F101" s="212" t="s">
        <v>559</v>
      </c>
      <c r="G101" s="212" t="s">
        <v>543</v>
      </c>
      <c r="H101" s="212">
        <v>2020</v>
      </c>
    </row>
    <row r="102" spans="1:8" ht="29.25" customHeight="1">
      <c r="A102" s="90" t="s">
        <v>121</v>
      </c>
      <c r="B102" s="118" t="s">
        <v>146</v>
      </c>
      <c r="C102" s="210" t="s">
        <v>4</v>
      </c>
      <c r="D102" s="211">
        <v>16718.275000000001</v>
      </c>
      <c r="E102" s="210" t="s">
        <v>556</v>
      </c>
      <c r="F102" s="212" t="s">
        <v>559</v>
      </c>
      <c r="G102" s="212" t="s">
        <v>543</v>
      </c>
      <c r="H102" s="212">
        <v>2020</v>
      </c>
    </row>
    <row r="103" spans="1:8" ht="29.25" customHeight="1">
      <c r="A103" s="90" t="s">
        <v>121</v>
      </c>
      <c r="B103" s="118" t="s">
        <v>453</v>
      </c>
      <c r="C103" s="210" t="s">
        <v>4</v>
      </c>
      <c r="D103" s="211">
        <v>16301</v>
      </c>
      <c r="E103" s="210" t="s">
        <v>544</v>
      </c>
      <c r="F103" s="212" t="s">
        <v>565</v>
      </c>
      <c r="G103" s="212" t="s">
        <v>543</v>
      </c>
      <c r="H103" s="212">
        <v>2021</v>
      </c>
    </row>
    <row r="104" spans="1:8" ht="29.25" customHeight="1">
      <c r="A104" s="90" t="s">
        <v>121</v>
      </c>
      <c r="B104" s="118" t="s">
        <v>652</v>
      </c>
      <c r="C104" s="210" t="s">
        <v>4</v>
      </c>
      <c r="D104" s="211">
        <v>15131</v>
      </c>
      <c r="E104" s="210" t="s">
        <v>541</v>
      </c>
      <c r="F104" s="212" t="s">
        <v>579</v>
      </c>
      <c r="G104" s="212" t="s">
        <v>558</v>
      </c>
      <c r="H104" s="212">
        <v>2020</v>
      </c>
    </row>
    <row r="105" spans="1:8" ht="29.25" customHeight="1">
      <c r="A105" s="90" t="s">
        <v>121</v>
      </c>
      <c r="B105" s="118" t="s">
        <v>446</v>
      </c>
      <c r="C105" s="210" t="s">
        <v>4</v>
      </c>
      <c r="D105" s="211">
        <v>13890</v>
      </c>
      <c r="E105" s="210" t="s">
        <v>544</v>
      </c>
      <c r="F105" s="212" t="s">
        <v>579</v>
      </c>
      <c r="G105" s="212" t="s">
        <v>543</v>
      </c>
      <c r="H105" s="212">
        <v>2021</v>
      </c>
    </row>
    <row r="106" spans="1:8" ht="29.25" customHeight="1">
      <c r="A106" s="90" t="s">
        <v>121</v>
      </c>
      <c r="B106" s="118" t="s">
        <v>646</v>
      </c>
      <c r="C106" s="210" t="s">
        <v>4</v>
      </c>
      <c r="D106" s="211">
        <v>13560.54</v>
      </c>
      <c r="E106" s="210" t="s">
        <v>541</v>
      </c>
      <c r="F106" s="212" t="s">
        <v>559</v>
      </c>
      <c r="G106" s="212" t="s">
        <v>543</v>
      </c>
      <c r="H106" s="212">
        <v>2020</v>
      </c>
    </row>
    <row r="107" spans="1:8" ht="29.25" customHeight="1">
      <c r="A107" s="90" t="s">
        <v>121</v>
      </c>
      <c r="B107" s="118" t="s">
        <v>492</v>
      </c>
      <c r="C107" s="210" t="s">
        <v>4</v>
      </c>
      <c r="D107" s="211">
        <v>13507</v>
      </c>
      <c r="E107" s="210" t="s">
        <v>544</v>
      </c>
      <c r="F107" s="212" t="s">
        <v>551</v>
      </c>
      <c r="G107" s="212" t="s">
        <v>543</v>
      </c>
      <c r="H107" s="212">
        <v>2021</v>
      </c>
    </row>
    <row r="108" spans="1:8" ht="29.25" customHeight="1">
      <c r="A108" s="90" t="s">
        <v>121</v>
      </c>
      <c r="B108" s="118" t="s">
        <v>510</v>
      </c>
      <c r="C108" s="210" t="s">
        <v>4</v>
      </c>
      <c r="D108" s="211">
        <v>12505</v>
      </c>
      <c r="E108" s="210" t="s">
        <v>544</v>
      </c>
      <c r="F108" s="212" t="s">
        <v>553</v>
      </c>
      <c r="G108" s="212" t="s">
        <v>543</v>
      </c>
      <c r="H108" s="212">
        <v>2021</v>
      </c>
    </row>
    <row r="109" spans="1:8" ht="29.25" customHeight="1">
      <c r="A109" s="90" t="s">
        <v>121</v>
      </c>
      <c r="B109" s="118" t="s">
        <v>640</v>
      </c>
      <c r="C109" s="210" t="s">
        <v>4</v>
      </c>
      <c r="D109" s="211">
        <v>12442</v>
      </c>
      <c r="E109" s="210" t="s">
        <v>544</v>
      </c>
      <c r="F109" s="212" t="s">
        <v>550</v>
      </c>
      <c r="G109" s="212" t="s">
        <v>543</v>
      </c>
      <c r="H109" s="212">
        <v>2021</v>
      </c>
    </row>
    <row r="110" spans="1:8" ht="29.25" customHeight="1">
      <c r="A110" s="90" t="s">
        <v>121</v>
      </c>
      <c r="B110" s="118" t="s">
        <v>509</v>
      </c>
      <c r="C110" s="210" t="s">
        <v>4</v>
      </c>
      <c r="D110" s="211">
        <v>12407</v>
      </c>
      <c r="E110" s="210" t="s">
        <v>546</v>
      </c>
      <c r="F110" s="212" t="s">
        <v>550</v>
      </c>
      <c r="G110" s="212" t="s">
        <v>543</v>
      </c>
      <c r="H110" s="212">
        <v>2021</v>
      </c>
    </row>
    <row r="111" spans="1:8" ht="29.25" customHeight="1">
      <c r="A111" s="90" t="s">
        <v>121</v>
      </c>
      <c r="B111" s="118" t="s">
        <v>639</v>
      </c>
      <c r="C111" s="210" t="s">
        <v>4</v>
      </c>
      <c r="D111" s="211">
        <v>12382.5625</v>
      </c>
      <c r="E111" s="210" t="s">
        <v>541</v>
      </c>
      <c r="F111" s="212" t="s">
        <v>548</v>
      </c>
      <c r="G111" s="212" t="s">
        <v>572</v>
      </c>
      <c r="H111" s="212">
        <v>2020</v>
      </c>
    </row>
    <row r="112" spans="1:8" ht="29.25" customHeight="1">
      <c r="A112" s="90" t="s">
        <v>121</v>
      </c>
      <c r="B112" s="118" t="s">
        <v>634</v>
      </c>
      <c r="C112" s="210" t="s">
        <v>4</v>
      </c>
      <c r="D112" s="211">
        <v>11159.557499999999</v>
      </c>
      <c r="E112" s="210" t="s">
        <v>556</v>
      </c>
      <c r="F112" s="212" t="s">
        <v>562</v>
      </c>
      <c r="G112" s="212" t="s">
        <v>543</v>
      </c>
      <c r="H112" s="212">
        <v>2020</v>
      </c>
    </row>
    <row r="113" spans="1:8" ht="29.25" customHeight="1">
      <c r="A113" s="90" t="s">
        <v>121</v>
      </c>
      <c r="B113" s="118" t="s">
        <v>632</v>
      </c>
      <c r="C113" s="210" t="s">
        <v>4</v>
      </c>
      <c r="D113" s="211">
        <v>11044</v>
      </c>
      <c r="E113" s="210" t="s">
        <v>541</v>
      </c>
      <c r="F113" s="212" t="s">
        <v>559</v>
      </c>
      <c r="G113" s="212" t="s">
        <v>543</v>
      </c>
      <c r="H113" s="212">
        <v>2020</v>
      </c>
    </row>
    <row r="114" spans="1:8" ht="29.25" customHeight="1">
      <c r="A114" s="90" t="s">
        <v>121</v>
      </c>
      <c r="B114" s="118" t="s">
        <v>380</v>
      </c>
      <c r="C114" s="210" t="s">
        <v>4</v>
      </c>
      <c r="D114" s="211">
        <v>10660</v>
      </c>
      <c r="E114" s="210" t="s">
        <v>544</v>
      </c>
      <c r="F114" s="212" t="s">
        <v>554</v>
      </c>
      <c r="G114" s="212" t="s">
        <v>543</v>
      </c>
      <c r="H114" s="212">
        <v>2021</v>
      </c>
    </row>
    <row r="115" spans="1:8" ht="29.25" customHeight="1">
      <c r="A115" s="90" t="s">
        <v>121</v>
      </c>
      <c r="B115" s="118" t="s">
        <v>96</v>
      </c>
      <c r="C115" s="210" t="s">
        <v>4</v>
      </c>
      <c r="D115" s="211">
        <v>10000</v>
      </c>
      <c r="E115" s="210" t="s">
        <v>544</v>
      </c>
      <c r="F115" s="212" t="s">
        <v>551</v>
      </c>
      <c r="G115" s="212" t="s">
        <v>543</v>
      </c>
      <c r="H115" s="212">
        <v>2021</v>
      </c>
    </row>
    <row r="116" spans="1:8" ht="29.25" customHeight="1">
      <c r="A116" s="90" t="s">
        <v>121</v>
      </c>
      <c r="B116" s="118" t="s">
        <v>452</v>
      </c>
      <c r="C116" s="210" t="s">
        <v>4</v>
      </c>
      <c r="D116" s="211">
        <v>10000</v>
      </c>
      <c r="E116" s="210" t="s">
        <v>544</v>
      </c>
      <c r="F116" s="212" t="s">
        <v>550</v>
      </c>
      <c r="G116" s="212" t="s">
        <v>543</v>
      </c>
      <c r="H116" s="212">
        <v>2021</v>
      </c>
    </row>
    <row r="117" spans="1:8" ht="29.25" customHeight="1">
      <c r="A117" s="90" t="s">
        <v>121</v>
      </c>
      <c r="B117" s="118" t="s">
        <v>147</v>
      </c>
      <c r="C117" s="210" t="s">
        <v>4</v>
      </c>
      <c r="D117" s="211">
        <v>9874.0950000000012</v>
      </c>
      <c r="E117" s="210" t="s">
        <v>556</v>
      </c>
      <c r="F117" s="212" t="s">
        <v>545</v>
      </c>
      <c r="G117" s="212" t="s">
        <v>543</v>
      </c>
      <c r="H117" s="212">
        <v>2020</v>
      </c>
    </row>
    <row r="118" spans="1:8" ht="29.25" customHeight="1">
      <c r="A118" s="90" t="s">
        <v>121</v>
      </c>
      <c r="B118" s="118" t="s">
        <v>148</v>
      </c>
      <c r="C118" s="210" t="s">
        <v>4</v>
      </c>
      <c r="D118" s="211">
        <v>9654.7674999999999</v>
      </c>
      <c r="E118" s="210" t="s">
        <v>556</v>
      </c>
      <c r="F118" s="212" t="s">
        <v>562</v>
      </c>
      <c r="G118" s="212" t="s">
        <v>572</v>
      </c>
      <c r="H118" s="212">
        <v>2020</v>
      </c>
    </row>
    <row r="119" spans="1:8" ht="29.25" customHeight="1">
      <c r="A119" s="90" t="s">
        <v>121</v>
      </c>
      <c r="B119" s="118" t="s">
        <v>382</v>
      </c>
      <c r="C119" s="210" t="s">
        <v>4</v>
      </c>
      <c r="D119" s="211">
        <v>9500</v>
      </c>
      <c r="E119" s="210" t="s">
        <v>544</v>
      </c>
      <c r="F119" s="212" t="s">
        <v>547</v>
      </c>
      <c r="G119" s="212" t="s">
        <v>543</v>
      </c>
      <c r="H119" s="212">
        <v>2021</v>
      </c>
    </row>
    <row r="120" spans="1:8" ht="29.25" customHeight="1">
      <c r="A120" s="90" t="s">
        <v>121</v>
      </c>
      <c r="B120" s="118" t="s">
        <v>149</v>
      </c>
      <c r="C120" s="210" t="s">
        <v>4</v>
      </c>
      <c r="D120" s="211">
        <v>8758.5750000000007</v>
      </c>
      <c r="E120" s="210" t="s">
        <v>556</v>
      </c>
      <c r="F120" s="212" t="s">
        <v>553</v>
      </c>
      <c r="G120" s="212" t="s">
        <v>543</v>
      </c>
      <c r="H120" s="212">
        <v>2020</v>
      </c>
    </row>
    <row r="121" spans="1:8" ht="29.25" customHeight="1">
      <c r="A121" s="90" t="s">
        <v>121</v>
      </c>
      <c r="B121" s="118" t="s">
        <v>150</v>
      </c>
      <c r="C121" s="210" t="s">
        <v>4</v>
      </c>
      <c r="D121" s="211">
        <v>8653.994999999999</v>
      </c>
      <c r="E121" s="210" t="s">
        <v>541</v>
      </c>
      <c r="F121" s="212" t="s">
        <v>560</v>
      </c>
      <c r="G121" s="212" t="s">
        <v>543</v>
      </c>
      <c r="H121" s="212">
        <v>2020</v>
      </c>
    </row>
    <row r="122" spans="1:8" ht="29.25" customHeight="1">
      <c r="A122" s="90" t="s">
        <v>121</v>
      </c>
      <c r="B122" s="118" t="s">
        <v>147</v>
      </c>
      <c r="C122" s="210" t="s">
        <v>4</v>
      </c>
      <c r="D122" s="211">
        <v>8500</v>
      </c>
      <c r="E122" s="210" t="s">
        <v>544</v>
      </c>
      <c r="F122" s="212" t="s">
        <v>545</v>
      </c>
      <c r="G122" s="212" t="s">
        <v>543</v>
      </c>
      <c r="H122" s="212">
        <v>2021</v>
      </c>
    </row>
    <row r="123" spans="1:8" ht="29.25" customHeight="1">
      <c r="A123" s="90" t="s">
        <v>121</v>
      </c>
      <c r="B123" s="118" t="s">
        <v>449</v>
      </c>
      <c r="C123" s="210" t="s">
        <v>4</v>
      </c>
      <c r="D123" s="211">
        <v>7909</v>
      </c>
      <c r="E123" s="210" t="s">
        <v>544</v>
      </c>
      <c r="F123" s="212" t="s">
        <v>565</v>
      </c>
      <c r="G123" s="212" t="s">
        <v>543</v>
      </c>
      <c r="H123" s="212">
        <v>2021</v>
      </c>
    </row>
    <row r="124" spans="1:8" ht="29.25" customHeight="1">
      <c r="A124" s="90" t="s">
        <v>121</v>
      </c>
      <c r="B124" s="118" t="s">
        <v>613</v>
      </c>
      <c r="C124" s="210" t="s">
        <v>4</v>
      </c>
      <c r="D124" s="211">
        <v>7255.2375000000002</v>
      </c>
      <c r="E124" s="210" t="s">
        <v>564</v>
      </c>
      <c r="F124" s="212" t="s">
        <v>614</v>
      </c>
      <c r="G124" s="212" t="s">
        <v>543</v>
      </c>
      <c r="H124" s="212">
        <v>2020</v>
      </c>
    </row>
    <row r="125" spans="1:8" ht="29.25" customHeight="1">
      <c r="A125" s="90" t="s">
        <v>121</v>
      </c>
      <c r="B125" s="118" t="s">
        <v>609</v>
      </c>
      <c r="C125" s="210" t="s">
        <v>4</v>
      </c>
      <c r="D125" s="211">
        <v>6904.2105689612117</v>
      </c>
      <c r="E125" s="210" t="s">
        <v>564</v>
      </c>
      <c r="F125" s="212" t="s">
        <v>559</v>
      </c>
      <c r="G125" s="212" t="s">
        <v>543</v>
      </c>
      <c r="H125" s="212">
        <v>2020</v>
      </c>
    </row>
    <row r="126" spans="1:8" ht="29.25" customHeight="1">
      <c r="A126" s="90" t="s">
        <v>121</v>
      </c>
      <c r="B126" s="118" t="s">
        <v>410</v>
      </c>
      <c r="C126" s="210" t="s">
        <v>4</v>
      </c>
      <c r="D126" s="211">
        <v>6795</v>
      </c>
      <c r="E126" s="210" t="s">
        <v>544</v>
      </c>
      <c r="F126" s="212" t="s">
        <v>554</v>
      </c>
      <c r="G126" s="212" t="s">
        <v>543</v>
      </c>
      <c r="H126" s="212">
        <v>2021</v>
      </c>
    </row>
    <row r="127" spans="1:8" ht="29.25" customHeight="1">
      <c r="A127" s="90" t="s">
        <v>121</v>
      </c>
      <c r="B127" s="118" t="s">
        <v>604</v>
      </c>
      <c r="C127" s="210" t="s">
        <v>4</v>
      </c>
      <c r="D127" s="211">
        <v>6504.2950000000001</v>
      </c>
      <c r="E127" s="210" t="s">
        <v>541</v>
      </c>
      <c r="F127" s="212" t="s">
        <v>560</v>
      </c>
      <c r="G127" s="212" t="s">
        <v>543</v>
      </c>
      <c r="H127" s="212">
        <v>2020</v>
      </c>
    </row>
    <row r="128" spans="1:8" ht="29.25" customHeight="1">
      <c r="A128" s="90" t="s">
        <v>121</v>
      </c>
      <c r="B128" s="118" t="s">
        <v>398</v>
      </c>
      <c r="C128" s="210" t="s">
        <v>4</v>
      </c>
      <c r="D128" s="211">
        <v>6000</v>
      </c>
      <c r="E128" s="210" t="s">
        <v>546</v>
      </c>
      <c r="F128" s="212" t="s">
        <v>565</v>
      </c>
      <c r="G128" s="212" t="s">
        <v>543</v>
      </c>
      <c r="H128" s="212">
        <v>2021</v>
      </c>
    </row>
    <row r="129" spans="1:8" ht="29.25" customHeight="1">
      <c r="A129" s="90" t="s">
        <v>121</v>
      </c>
      <c r="B129" s="118" t="s">
        <v>429</v>
      </c>
      <c r="C129" s="210" t="s">
        <v>4</v>
      </c>
      <c r="D129" s="211">
        <v>5790</v>
      </c>
      <c r="E129" s="210" t="s">
        <v>544</v>
      </c>
      <c r="F129" s="212" t="s">
        <v>554</v>
      </c>
      <c r="G129" s="212" t="s">
        <v>543</v>
      </c>
      <c r="H129" s="212">
        <v>2021</v>
      </c>
    </row>
    <row r="130" spans="1:8" ht="29.25" customHeight="1">
      <c r="A130" s="90" t="s">
        <v>121</v>
      </c>
      <c r="B130" s="118" t="s">
        <v>151</v>
      </c>
      <c r="C130" s="210" t="s">
        <v>4</v>
      </c>
      <c r="D130" s="211">
        <v>5140.3975</v>
      </c>
      <c r="E130" s="210" t="s">
        <v>556</v>
      </c>
      <c r="F130" s="212" t="s">
        <v>582</v>
      </c>
      <c r="G130" s="212" t="s">
        <v>543</v>
      </c>
      <c r="H130" s="212">
        <v>2020</v>
      </c>
    </row>
    <row r="131" spans="1:8" ht="29.25" customHeight="1">
      <c r="A131" s="90" t="s">
        <v>121</v>
      </c>
      <c r="B131" s="118" t="s">
        <v>152</v>
      </c>
      <c r="C131" s="210" t="s">
        <v>4</v>
      </c>
      <c r="D131" s="211">
        <v>5109.8950000000004</v>
      </c>
      <c r="E131" s="210" t="s">
        <v>556</v>
      </c>
      <c r="F131" s="212" t="s">
        <v>562</v>
      </c>
      <c r="G131" s="212" t="s">
        <v>543</v>
      </c>
      <c r="H131" s="212">
        <v>2020</v>
      </c>
    </row>
    <row r="132" spans="1:8" ht="29.25" customHeight="1">
      <c r="A132" s="90" t="s">
        <v>121</v>
      </c>
      <c r="B132" s="118" t="s">
        <v>138</v>
      </c>
      <c r="C132" s="210" t="s">
        <v>4</v>
      </c>
      <c r="D132" s="211">
        <v>4843</v>
      </c>
      <c r="E132" s="210" t="s">
        <v>546</v>
      </c>
      <c r="F132" s="212" t="s">
        <v>589</v>
      </c>
      <c r="G132" s="212" t="s">
        <v>543</v>
      </c>
      <c r="H132" s="212">
        <v>2021</v>
      </c>
    </row>
    <row r="133" spans="1:8" ht="29.25" customHeight="1">
      <c r="A133" s="90" t="s">
        <v>121</v>
      </c>
      <c r="B133" s="118" t="s">
        <v>587</v>
      </c>
      <c r="C133" s="210" t="s">
        <v>4</v>
      </c>
      <c r="D133" s="211">
        <v>4624.76</v>
      </c>
      <c r="E133" s="210" t="s">
        <v>541</v>
      </c>
      <c r="F133" s="212" t="s">
        <v>553</v>
      </c>
      <c r="G133" s="212" t="s">
        <v>543</v>
      </c>
      <c r="H133" s="212">
        <v>2020</v>
      </c>
    </row>
    <row r="134" spans="1:8" ht="29.25" customHeight="1">
      <c r="A134" s="90" t="s">
        <v>121</v>
      </c>
      <c r="B134" s="118" t="s">
        <v>503</v>
      </c>
      <c r="C134" s="210" t="s">
        <v>4</v>
      </c>
      <c r="D134" s="211">
        <v>4333</v>
      </c>
      <c r="E134" s="210" t="s">
        <v>544</v>
      </c>
      <c r="F134" s="212" t="s">
        <v>554</v>
      </c>
      <c r="G134" s="212" t="s">
        <v>543</v>
      </c>
      <c r="H134" s="212">
        <v>2021</v>
      </c>
    </row>
    <row r="135" spans="1:8" ht="29.25" customHeight="1">
      <c r="A135" s="90" t="s">
        <v>121</v>
      </c>
      <c r="B135" s="118" t="s">
        <v>495</v>
      </c>
      <c r="C135" s="210" t="s">
        <v>4</v>
      </c>
      <c r="D135" s="211">
        <v>3939</v>
      </c>
      <c r="E135" s="210" t="s">
        <v>544</v>
      </c>
      <c r="F135" s="212" t="s">
        <v>554</v>
      </c>
      <c r="G135" s="212" t="s">
        <v>543</v>
      </c>
      <c r="H135" s="212">
        <v>2021</v>
      </c>
    </row>
    <row r="136" spans="1:8" ht="29.25" customHeight="1">
      <c r="A136" s="90" t="s">
        <v>121</v>
      </c>
      <c r="B136" s="118" t="s">
        <v>577</v>
      </c>
      <c r="C136" s="210" t="s">
        <v>4</v>
      </c>
      <c r="D136" s="211">
        <v>3735.83</v>
      </c>
      <c r="E136" s="210" t="s">
        <v>556</v>
      </c>
      <c r="F136" s="212" t="s">
        <v>562</v>
      </c>
      <c r="G136" s="212" t="s">
        <v>543</v>
      </c>
      <c r="H136" s="212">
        <v>2020</v>
      </c>
    </row>
    <row r="137" spans="1:8" ht="29.25" customHeight="1">
      <c r="A137" s="90" t="s">
        <v>121</v>
      </c>
      <c r="B137" s="118" t="s">
        <v>433</v>
      </c>
      <c r="C137" s="210" t="s">
        <v>4</v>
      </c>
      <c r="D137" s="211">
        <v>3531</v>
      </c>
      <c r="E137" s="210" t="s">
        <v>544</v>
      </c>
      <c r="F137" s="212" t="s">
        <v>551</v>
      </c>
      <c r="G137" s="212" t="s">
        <v>543</v>
      </c>
      <c r="H137" s="212">
        <v>2021</v>
      </c>
    </row>
    <row r="138" spans="1:8" ht="29.25" customHeight="1">
      <c r="A138" s="90" t="s">
        <v>121</v>
      </c>
      <c r="B138" s="118" t="s">
        <v>570</v>
      </c>
      <c r="C138" s="210" t="s">
        <v>4</v>
      </c>
      <c r="D138" s="211">
        <v>3009.58</v>
      </c>
      <c r="E138" s="210" t="s">
        <v>541</v>
      </c>
      <c r="F138" s="212" t="s">
        <v>548</v>
      </c>
      <c r="G138" s="212" t="s">
        <v>543</v>
      </c>
      <c r="H138" s="212">
        <v>2020</v>
      </c>
    </row>
    <row r="139" spans="1:8" ht="29.25" customHeight="1">
      <c r="A139" s="90" t="s">
        <v>121</v>
      </c>
      <c r="B139" s="118" t="s">
        <v>373</v>
      </c>
      <c r="C139" s="210" t="s">
        <v>4</v>
      </c>
      <c r="D139" s="211">
        <v>2357</v>
      </c>
      <c r="E139" s="210" t="s">
        <v>564</v>
      </c>
      <c r="F139" s="212" t="s">
        <v>549</v>
      </c>
      <c r="G139" s="212" t="s">
        <v>543</v>
      </c>
      <c r="H139" s="212">
        <v>2021</v>
      </c>
    </row>
    <row r="140" spans="1:8" ht="29.25" customHeight="1">
      <c r="A140" s="90" t="s">
        <v>121</v>
      </c>
      <c r="B140" s="118" t="s">
        <v>153</v>
      </c>
      <c r="C140" s="210" t="s">
        <v>4</v>
      </c>
      <c r="D140" s="211">
        <v>2250</v>
      </c>
      <c r="E140" s="210" t="s">
        <v>541</v>
      </c>
      <c r="F140" s="212" t="s">
        <v>545</v>
      </c>
      <c r="G140" s="212" t="s">
        <v>543</v>
      </c>
      <c r="H140" s="212">
        <v>2020</v>
      </c>
    </row>
    <row r="141" spans="1:8" ht="29.25" customHeight="1">
      <c r="A141" s="90" t="s">
        <v>121</v>
      </c>
      <c r="B141" s="118" t="s">
        <v>419</v>
      </c>
      <c r="C141" s="210" t="s">
        <v>4</v>
      </c>
      <c r="D141" s="211">
        <v>2000</v>
      </c>
      <c r="E141" s="210" t="s">
        <v>544</v>
      </c>
      <c r="F141" s="212" t="s">
        <v>548</v>
      </c>
      <c r="G141" s="212" t="s">
        <v>543</v>
      </c>
      <c r="H141" s="212">
        <v>2021</v>
      </c>
    </row>
    <row r="142" spans="1:8" ht="29.25" customHeight="1">
      <c r="A142" s="90" t="s">
        <v>121</v>
      </c>
      <c r="B142" s="118" t="s">
        <v>561</v>
      </c>
      <c r="C142" s="210" t="s">
        <v>4</v>
      </c>
      <c r="D142" s="211">
        <v>2000</v>
      </c>
      <c r="E142" s="210" t="s">
        <v>556</v>
      </c>
      <c r="F142" s="212" t="s">
        <v>559</v>
      </c>
      <c r="G142" s="212" t="s">
        <v>543</v>
      </c>
      <c r="H142" s="212">
        <v>2020</v>
      </c>
    </row>
    <row r="143" spans="1:8" ht="29.25" customHeight="1">
      <c r="A143" s="90" t="s">
        <v>121</v>
      </c>
      <c r="B143" s="118" t="s">
        <v>876</v>
      </c>
      <c r="C143" s="210" t="s">
        <v>5</v>
      </c>
      <c r="D143" s="211">
        <v>108371.02499999999</v>
      </c>
      <c r="E143" s="210" t="s">
        <v>564</v>
      </c>
      <c r="F143" s="212" t="s">
        <v>559</v>
      </c>
      <c r="G143" s="212" t="s">
        <v>543</v>
      </c>
      <c r="H143" s="212">
        <v>2020</v>
      </c>
    </row>
    <row r="144" spans="1:8" ht="29.25" customHeight="1">
      <c r="A144" s="90" t="s">
        <v>121</v>
      </c>
      <c r="B144" s="118" t="s">
        <v>154</v>
      </c>
      <c r="C144" s="210" t="s">
        <v>5</v>
      </c>
      <c r="D144" s="211">
        <v>74147.22</v>
      </c>
      <c r="E144" s="210" t="s">
        <v>556</v>
      </c>
      <c r="F144" s="212" t="s">
        <v>559</v>
      </c>
      <c r="G144" s="212" t="s">
        <v>543</v>
      </c>
      <c r="H144" s="212">
        <v>2020</v>
      </c>
    </row>
    <row r="145" spans="1:8" ht="29.25" customHeight="1">
      <c r="A145" s="90" t="s">
        <v>121</v>
      </c>
      <c r="B145" s="118" t="s">
        <v>155</v>
      </c>
      <c r="C145" s="210" t="s">
        <v>5</v>
      </c>
      <c r="D145" s="211">
        <v>56766.604999999996</v>
      </c>
      <c r="E145" s="210" t="s">
        <v>541</v>
      </c>
      <c r="F145" s="212" t="s">
        <v>562</v>
      </c>
      <c r="G145" s="212" t="s">
        <v>558</v>
      </c>
      <c r="H145" s="212">
        <v>2020</v>
      </c>
    </row>
    <row r="146" spans="1:8" ht="29.25" customHeight="1">
      <c r="A146" s="90" t="s">
        <v>121</v>
      </c>
      <c r="B146" s="118" t="s">
        <v>808</v>
      </c>
      <c r="C146" s="210" t="s">
        <v>5</v>
      </c>
      <c r="D146" s="211">
        <v>53388.09</v>
      </c>
      <c r="E146" s="210" t="s">
        <v>564</v>
      </c>
      <c r="F146" s="212" t="s">
        <v>614</v>
      </c>
      <c r="G146" s="212" t="s">
        <v>543</v>
      </c>
      <c r="H146" s="212">
        <v>2020</v>
      </c>
    </row>
    <row r="147" spans="1:8" ht="29.25" customHeight="1">
      <c r="A147" s="90" t="s">
        <v>121</v>
      </c>
      <c r="B147" s="118" t="s">
        <v>805</v>
      </c>
      <c r="C147" s="210" t="s">
        <v>5</v>
      </c>
      <c r="D147" s="211">
        <v>52923.29</v>
      </c>
      <c r="E147" s="210" t="s">
        <v>541</v>
      </c>
      <c r="F147" s="212" t="s">
        <v>553</v>
      </c>
      <c r="G147" s="212" t="s">
        <v>572</v>
      </c>
      <c r="H147" s="212">
        <v>2020</v>
      </c>
    </row>
    <row r="148" spans="1:8" ht="29.25" customHeight="1">
      <c r="A148" s="90" t="s">
        <v>121</v>
      </c>
      <c r="B148" s="118" t="s">
        <v>795</v>
      </c>
      <c r="C148" s="210" t="s">
        <v>5</v>
      </c>
      <c r="D148" s="211">
        <v>49294.945</v>
      </c>
      <c r="E148" s="210" t="s">
        <v>556</v>
      </c>
      <c r="F148" s="212" t="s">
        <v>562</v>
      </c>
      <c r="G148" s="212" t="s">
        <v>543</v>
      </c>
      <c r="H148" s="212">
        <v>2020</v>
      </c>
    </row>
    <row r="149" spans="1:8" ht="29.25" customHeight="1">
      <c r="A149" s="90" t="s">
        <v>121</v>
      </c>
      <c r="B149" s="118" t="s">
        <v>793</v>
      </c>
      <c r="C149" s="210" t="s">
        <v>5</v>
      </c>
      <c r="D149" s="211">
        <v>48573.380000000005</v>
      </c>
      <c r="E149" s="210" t="s">
        <v>556</v>
      </c>
      <c r="F149" s="212" t="s">
        <v>560</v>
      </c>
      <c r="G149" s="212" t="s">
        <v>543</v>
      </c>
      <c r="H149" s="212">
        <v>2020</v>
      </c>
    </row>
    <row r="150" spans="1:8" ht="29.25" customHeight="1">
      <c r="A150" s="90" t="s">
        <v>121</v>
      </c>
      <c r="B150" s="118" t="s">
        <v>791</v>
      </c>
      <c r="C150" s="210" t="s">
        <v>5</v>
      </c>
      <c r="D150" s="211">
        <v>46988.375</v>
      </c>
      <c r="E150" s="210" t="s">
        <v>564</v>
      </c>
      <c r="F150" s="212" t="s">
        <v>559</v>
      </c>
      <c r="G150" s="212" t="s">
        <v>543</v>
      </c>
      <c r="H150" s="212">
        <v>2020</v>
      </c>
    </row>
    <row r="151" spans="1:8" ht="29.25" customHeight="1">
      <c r="A151" s="90" t="s">
        <v>121</v>
      </c>
      <c r="B151" s="118" t="s">
        <v>764</v>
      </c>
      <c r="C151" s="210" t="s">
        <v>5</v>
      </c>
      <c r="D151" s="211">
        <v>37065.309476630136</v>
      </c>
      <c r="E151" s="210" t="s">
        <v>564</v>
      </c>
      <c r="F151" s="212" t="s">
        <v>765</v>
      </c>
      <c r="G151" s="212" t="s">
        <v>543</v>
      </c>
      <c r="H151" s="212">
        <v>2020</v>
      </c>
    </row>
    <row r="152" spans="1:8" ht="29.25" customHeight="1">
      <c r="A152" s="90" t="s">
        <v>121</v>
      </c>
      <c r="B152" s="118" t="s">
        <v>76</v>
      </c>
      <c r="C152" s="210" t="s">
        <v>5</v>
      </c>
      <c r="D152" s="211">
        <v>34678</v>
      </c>
      <c r="E152" s="210" t="s">
        <v>556</v>
      </c>
      <c r="F152" s="212" t="s">
        <v>548</v>
      </c>
      <c r="G152" s="212" t="s">
        <v>543</v>
      </c>
      <c r="H152" s="212">
        <v>2020</v>
      </c>
    </row>
    <row r="153" spans="1:8" ht="29.25" customHeight="1">
      <c r="A153" s="90" t="s">
        <v>121</v>
      </c>
      <c r="B153" s="118" t="s">
        <v>751</v>
      </c>
      <c r="C153" s="210" t="s">
        <v>5</v>
      </c>
      <c r="D153" s="211">
        <v>33424.93</v>
      </c>
      <c r="E153" s="210" t="s">
        <v>556</v>
      </c>
      <c r="F153" s="212" t="s">
        <v>579</v>
      </c>
      <c r="G153" s="212" t="s">
        <v>543</v>
      </c>
      <c r="H153" s="212">
        <v>2020</v>
      </c>
    </row>
    <row r="154" spans="1:8" ht="29.25" customHeight="1">
      <c r="A154" s="90" t="s">
        <v>121</v>
      </c>
      <c r="B154" s="118" t="s">
        <v>156</v>
      </c>
      <c r="C154" s="210" t="s">
        <v>5</v>
      </c>
      <c r="D154" s="211">
        <v>32973.202499999999</v>
      </c>
      <c r="E154" s="210" t="s">
        <v>541</v>
      </c>
      <c r="F154" s="212" t="s">
        <v>579</v>
      </c>
      <c r="G154" s="212" t="s">
        <v>558</v>
      </c>
      <c r="H154" s="212">
        <v>2020</v>
      </c>
    </row>
    <row r="155" spans="1:8" ht="29.25" customHeight="1">
      <c r="A155" s="90" t="s">
        <v>121</v>
      </c>
      <c r="B155" s="118" t="s">
        <v>155</v>
      </c>
      <c r="C155" s="210" t="s">
        <v>5</v>
      </c>
      <c r="D155" s="211">
        <v>30000</v>
      </c>
      <c r="E155" s="210" t="s">
        <v>544</v>
      </c>
      <c r="F155" s="212" t="s">
        <v>579</v>
      </c>
      <c r="G155" s="212" t="s">
        <v>543</v>
      </c>
      <c r="H155" s="212">
        <v>2021</v>
      </c>
    </row>
    <row r="156" spans="1:8" ht="29.25" customHeight="1">
      <c r="A156" s="90" t="s">
        <v>121</v>
      </c>
      <c r="B156" s="118" t="s">
        <v>732</v>
      </c>
      <c r="C156" s="210" t="s">
        <v>5</v>
      </c>
      <c r="D156" s="211">
        <v>28605.535</v>
      </c>
      <c r="E156" s="210" t="s">
        <v>556</v>
      </c>
      <c r="F156" s="212" t="s">
        <v>559</v>
      </c>
      <c r="G156" s="212" t="s">
        <v>543</v>
      </c>
      <c r="H156" s="212">
        <v>2020</v>
      </c>
    </row>
    <row r="157" spans="1:8" ht="29.25" customHeight="1">
      <c r="A157" s="90" t="s">
        <v>121</v>
      </c>
      <c r="B157" s="118" t="s">
        <v>731</v>
      </c>
      <c r="C157" s="210" t="s">
        <v>5</v>
      </c>
      <c r="D157" s="211">
        <v>28604.0825</v>
      </c>
      <c r="E157" s="210" t="s">
        <v>541</v>
      </c>
      <c r="F157" s="212" t="s">
        <v>559</v>
      </c>
      <c r="G157" s="212" t="s">
        <v>543</v>
      </c>
      <c r="H157" s="212">
        <v>2020</v>
      </c>
    </row>
    <row r="158" spans="1:8" ht="29.25" customHeight="1">
      <c r="A158" s="90" t="s">
        <v>121</v>
      </c>
      <c r="B158" s="118" t="s">
        <v>729</v>
      </c>
      <c r="C158" s="210" t="s">
        <v>5</v>
      </c>
      <c r="D158" s="211">
        <v>28055.037499999999</v>
      </c>
      <c r="E158" s="210" t="s">
        <v>541</v>
      </c>
      <c r="F158" s="212" t="s">
        <v>559</v>
      </c>
      <c r="G158" s="212" t="s">
        <v>543</v>
      </c>
      <c r="H158" s="212">
        <v>2020</v>
      </c>
    </row>
    <row r="159" spans="1:8" ht="29.25" customHeight="1">
      <c r="A159" s="90" t="s">
        <v>121</v>
      </c>
      <c r="B159" s="118" t="s">
        <v>157</v>
      </c>
      <c r="C159" s="210" t="s">
        <v>5</v>
      </c>
      <c r="D159" s="211">
        <v>27689.0075</v>
      </c>
      <c r="E159" s="210" t="s">
        <v>556</v>
      </c>
      <c r="F159" s="212" t="s">
        <v>582</v>
      </c>
      <c r="G159" s="212" t="s">
        <v>543</v>
      </c>
      <c r="H159" s="212">
        <v>2020</v>
      </c>
    </row>
    <row r="160" spans="1:8" ht="29.25" customHeight="1">
      <c r="A160" s="90" t="s">
        <v>121</v>
      </c>
      <c r="B160" s="118" t="s">
        <v>97</v>
      </c>
      <c r="C160" s="210" t="s">
        <v>5</v>
      </c>
      <c r="D160" s="211">
        <v>26558.962500000001</v>
      </c>
      <c r="E160" s="210" t="s">
        <v>541</v>
      </c>
      <c r="F160" s="212" t="s">
        <v>579</v>
      </c>
      <c r="G160" s="212" t="s">
        <v>558</v>
      </c>
      <c r="H160" s="212">
        <v>2020</v>
      </c>
    </row>
    <row r="161" spans="1:8" ht="29.25" customHeight="1">
      <c r="A161" s="90" t="s">
        <v>121</v>
      </c>
      <c r="B161" s="118" t="s">
        <v>720</v>
      </c>
      <c r="C161" s="210" t="s">
        <v>5</v>
      </c>
      <c r="D161" s="211">
        <v>26285.892500000002</v>
      </c>
      <c r="E161" s="210" t="s">
        <v>556</v>
      </c>
      <c r="F161" s="212" t="s">
        <v>560</v>
      </c>
      <c r="G161" s="212" t="s">
        <v>543</v>
      </c>
      <c r="H161" s="212">
        <v>2020</v>
      </c>
    </row>
    <row r="162" spans="1:8" ht="29.25" customHeight="1">
      <c r="A162" s="90" t="s">
        <v>121</v>
      </c>
      <c r="B162" s="118" t="s">
        <v>718</v>
      </c>
      <c r="C162" s="210" t="s">
        <v>5</v>
      </c>
      <c r="D162" s="211">
        <v>25876.287499999999</v>
      </c>
      <c r="E162" s="210" t="s">
        <v>556</v>
      </c>
      <c r="F162" s="212" t="s">
        <v>559</v>
      </c>
      <c r="G162" s="212" t="s">
        <v>543</v>
      </c>
      <c r="H162" s="212">
        <v>2020</v>
      </c>
    </row>
    <row r="163" spans="1:8" ht="29.25" customHeight="1">
      <c r="A163" s="90" t="s">
        <v>121</v>
      </c>
      <c r="B163" s="118" t="s">
        <v>158</v>
      </c>
      <c r="C163" s="210" t="s">
        <v>5</v>
      </c>
      <c r="D163" s="211">
        <v>23013.41</v>
      </c>
      <c r="E163" s="210" t="s">
        <v>541</v>
      </c>
      <c r="F163" s="212" t="s">
        <v>559</v>
      </c>
      <c r="G163" s="212" t="s">
        <v>543</v>
      </c>
      <c r="H163" s="212">
        <v>2020</v>
      </c>
    </row>
    <row r="164" spans="1:8" ht="29.25" customHeight="1">
      <c r="A164" s="90" t="s">
        <v>121</v>
      </c>
      <c r="B164" s="118" t="s">
        <v>159</v>
      </c>
      <c r="C164" s="210" t="s">
        <v>5</v>
      </c>
      <c r="D164" s="211">
        <v>20902.927499999998</v>
      </c>
      <c r="E164" s="210" t="s">
        <v>556</v>
      </c>
      <c r="F164" s="212" t="s">
        <v>559</v>
      </c>
      <c r="G164" s="212" t="s">
        <v>543</v>
      </c>
      <c r="H164" s="212">
        <v>2020</v>
      </c>
    </row>
    <row r="165" spans="1:8" ht="29.25" customHeight="1">
      <c r="A165" s="90" t="s">
        <v>121</v>
      </c>
      <c r="B165" s="118" t="s">
        <v>689</v>
      </c>
      <c r="C165" s="210" t="s">
        <v>5</v>
      </c>
      <c r="D165" s="211">
        <v>19585.510000000002</v>
      </c>
      <c r="E165" s="210" t="s">
        <v>541</v>
      </c>
      <c r="F165" s="212" t="s">
        <v>545</v>
      </c>
      <c r="G165" s="212" t="s">
        <v>543</v>
      </c>
      <c r="H165" s="212">
        <v>2020</v>
      </c>
    </row>
    <row r="166" spans="1:8" ht="29.25" customHeight="1">
      <c r="A166" s="90" t="s">
        <v>121</v>
      </c>
      <c r="B166" s="118" t="s">
        <v>682</v>
      </c>
      <c r="C166" s="210" t="s">
        <v>5</v>
      </c>
      <c r="D166" s="211">
        <v>18329.0975</v>
      </c>
      <c r="E166" s="210" t="s">
        <v>556</v>
      </c>
      <c r="F166" s="212" t="s">
        <v>562</v>
      </c>
      <c r="G166" s="212" t="s">
        <v>543</v>
      </c>
      <c r="H166" s="212">
        <v>2020</v>
      </c>
    </row>
    <row r="167" spans="1:8" ht="29.25" customHeight="1">
      <c r="A167" s="90" t="s">
        <v>121</v>
      </c>
      <c r="B167" s="118" t="s">
        <v>681</v>
      </c>
      <c r="C167" s="210" t="s">
        <v>5</v>
      </c>
      <c r="D167" s="211">
        <v>18273</v>
      </c>
      <c r="E167" s="210" t="s">
        <v>544</v>
      </c>
      <c r="F167" s="212" t="s">
        <v>579</v>
      </c>
      <c r="G167" s="212" t="s">
        <v>543</v>
      </c>
      <c r="H167" s="212">
        <v>2021</v>
      </c>
    </row>
    <row r="168" spans="1:8" ht="29.25" customHeight="1">
      <c r="A168" s="90" t="s">
        <v>121</v>
      </c>
      <c r="B168" s="118" t="s">
        <v>667</v>
      </c>
      <c r="C168" s="210" t="s">
        <v>5</v>
      </c>
      <c r="D168" s="211">
        <v>16905.647499999999</v>
      </c>
      <c r="E168" s="210" t="s">
        <v>556</v>
      </c>
      <c r="F168" s="212" t="s">
        <v>559</v>
      </c>
      <c r="G168" s="212" t="s">
        <v>543</v>
      </c>
      <c r="H168" s="212">
        <v>2020</v>
      </c>
    </row>
    <row r="169" spans="1:8" ht="29.25" customHeight="1">
      <c r="A169" s="90" t="s">
        <v>121</v>
      </c>
      <c r="B169" s="118" t="s">
        <v>665</v>
      </c>
      <c r="C169" s="210" t="s">
        <v>5</v>
      </c>
      <c r="D169" s="211">
        <v>16828.665000000001</v>
      </c>
      <c r="E169" s="210" t="s">
        <v>564</v>
      </c>
      <c r="F169" s="212" t="s">
        <v>559</v>
      </c>
      <c r="G169" s="212" t="s">
        <v>543</v>
      </c>
      <c r="H169" s="212">
        <v>2020</v>
      </c>
    </row>
    <row r="170" spans="1:8" ht="29.25" customHeight="1">
      <c r="A170" s="90" t="s">
        <v>121</v>
      </c>
      <c r="B170" s="118" t="s">
        <v>160</v>
      </c>
      <c r="C170" s="210" t="s">
        <v>5</v>
      </c>
      <c r="D170" s="211">
        <v>15710.24</v>
      </c>
      <c r="E170" s="210" t="s">
        <v>541</v>
      </c>
      <c r="F170" s="212" t="s">
        <v>542</v>
      </c>
      <c r="G170" s="212" t="s">
        <v>543</v>
      </c>
      <c r="H170" s="212">
        <v>2020</v>
      </c>
    </row>
    <row r="171" spans="1:8" ht="29.25" customHeight="1">
      <c r="A171" s="90" t="s">
        <v>121</v>
      </c>
      <c r="B171" s="118" t="s">
        <v>655</v>
      </c>
      <c r="C171" s="210" t="s">
        <v>5</v>
      </c>
      <c r="D171" s="211">
        <v>15599</v>
      </c>
      <c r="E171" s="210" t="s">
        <v>556</v>
      </c>
      <c r="F171" s="212" t="s">
        <v>559</v>
      </c>
      <c r="G171" s="212" t="s">
        <v>543</v>
      </c>
      <c r="H171" s="212">
        <v>2020</v>
      </c>
    </row>
    <row r="172" spans="1:8" ht="29.25" customHeight="1">
      <c r="A172" s="90" t="s">
        <v>121</v>
      </c>
      <c r="B172" s="118" t="s">
        <v>422</v>
      </c>
      <c r="C172" s="210" t="s">
        <v>5</v>
      </c>
      <c r="D172" s="211">
        <v>15107</v>
      </c>
      <c r="E172" s="210" t="s">
        <v>544</v>
      </c>
      <c r="F172" s="212" t="s">
        <v>550</v>
      </c>
      <c r="G172" s="212" t="s">
        <v>543</v>
      </c>
      <c r="H172" s="212">
        <v>2021</v>
      </c>
    </row>
    <row r="173" spans="1:8" ht="29.25" customHeight="1">
      <c r="A173" s="90" t="s">
        <v>121</v>
      </c>
      <c r="B173" s="118" t="s">
        <v>651</v>
      </c>
      <c r="C173" s="210" t="s">
        <v>5</v>
      </c>
      <c r="D173" s="211">
        <v>14838.74</v>
      </c>
      <c r="E173" s="210" t="s">
        <v>564</v>
      </c>
      <c r="F173" s="212" t="s">
        <v>560</v>
      </c>
      <c r="G173" s="212" t="s">
        <v>543</v>
      </c>
      <c r="H173" s="212">
        <v>2020</v>
      </c>
    </row>
    <row r="174" spans="1:8" ht="29.25" customHeight="1">
      <c r="A174" s="90" t="s">
        <v>121</v>
      </c>
      <c r="B174" s="118" t="s">
        <v>161</v>
      </c>
      <c r="C174" s="210" t="s">
        <v>5</v>
      </c>
      <c r="D174" s="211">
        <v>14477.067500000001</v>
      </c>
      <c r="E174" s="210" t="s">
        <v>541</v>
      </c>
      <c r="F174" s="212" t="s">
        <v>620</v>
      </c>
      <c r="G174" s="212" t="s">
        <v>543</v>
      </c>
      <c r="H174" s="212">
        <v>2020</v>
      </c>
    </row>
    <row r="175" spans="1:8" ht="29.25" customHeight="1">
      <c r="A175" s="90" t="s">
        <v>121</v>
      </c>
      <c r="B175" s="118" t="s">
        <v>77</v>
      </c>
      <c r="C175" s="210" t="s">
        <v>5</v>
      </c>
      <c r="D175" s="211">
        <v>13195.962500000001</v>
      </c>
      <c r="E175" s="210" t="s">
        <v>556</v>
      </c>
      <c r="F175" s="212" t="s">
        <v>545</v>
      </c>
      <c r="G175" s="212" t="s">
        <v>543</v>
      </c>
      <c r="H175" s="212">
        <v>2020</v>
      </c>
    </row>
    <row r="176" spans="1:8" ht="29.25" customHeight="1">
      <c r="A176" s="90" t="s">
        <v>121</v>
      </c>
      <c r="B176" s="118" t="s">
        <v>162</v>
      </c>
      <c r="C176" s="210" t="s">
        <v>5</v>
      </c>
      <c r="D176" s="211">
        <v>12940.3225</v>
      </c>
      <c r="E176" s="210" t="s">
        <v>556</v>
      </c>
      <c r="F176" s="212" t="s">
        <v>559</v>
      </c>
      <c r="G176" s="212" t="s">
        <v>543</v>
      </c>
      <c r="H176" s="212">
        <v>2020</v>
      </c>
    </row>
    <row r="177" spans="1:8" ht="29.25" customHeight="1">
      <c r="A177" s="90" t="s">
        <v>121</v>
      </c>
      <c r="B177" s="118" t="s">
        <v>163</v>
      </c>
      <c r="C177" s="210" t="s">
        <v>5</v>
      </c>
      <c r="D177" s="211">
        <v>12356.4175</v>
      </c>
      <c r="E177" s="210" t="s">
        <v>556</v>
      </c>
      <c r="F177" s="212" t="s">
        <v>559</v>
      </c>
      <c r="G177" s="212" t="s">
        <v>543</v>
      </c>
      <c r="H177" s="212">
        <v>2020</v>
      </c>
    </row>
    <row r="178" spans="1:8" ht="29.25" customHeight="1">
      <c r="A178" s="90" t="s">
        <v>121</v>
      </c>
      <c r="B178" s="118" t="s">
        <v>638</v>
      </c>
      <c r="C178" s="210" t="s">
        <v>5</v>
      </c>
      <c r="D178" s="211">
        <v>12272.172500000001</v>
      </c>
      <c r="E178" s="210" t="s">
        <v>564</v>
      </c>
      <c r="F178" s="212" t="s">
        <v>553</v>
      </c>
      <c r="G178" s="212" t="s">
        <v>543</v>
      </c>
      <c r="H178" s="212">
        <v>2020</v>
      </c>
    </row>
    <row r="179" spans="1:8" ht="29.25" customHeight="1">
      <c r="A179" s="90" t="s">
        <v>121</v>
      </c>
      <c r="B179" s="118" t="s">
        <v>159</v>
      </c>
      <c r="C179" s="210" t="s">
        <v>5</v>
      </c>
      <c r="D179" s="211">
        <v>12071</v>
      </c>
      <c r="E179" s="210" t="s">
        <v>546</v>
      </c>
      <c r="F179" s="212" t="s">
        <v>551</v>
      </c>
      <c r="G179" s="212" t="s">
        <v>543</v>
      </c>
      <c r="H179" s="212">
        <v>2021</v>
      </c>
    </row>
    <row r="180" spans="1:8" ht="29.25" customHeight="1">
      <c r="A180" s="90" t="s">
        <v>121</v>
      </c>
      <c r="B180" s="118" t="s">
        <v>163</v>
      </c>
      <c r="C180" s="210" t="s">
        <v>5</v>
      </c>
      <c r="D180" s="211">
        <v>11231</v>
      </c>
      <c r="E180" s="210" t="s">
        <v>546</v>
      </c>
      <c r="F180" s="212" t="s">
        <v>550</v>
      </c>
      <c r="G180" s="212" t="s">
        <v>543</v>
      </c>
      <c r="H180" s="212">
        <v>2021</v>
      </c>
    </row>
    <row r="181" spans="1:8" ht="29.25" customHeight="1">
      <c r="A181" s="90" t="s">
        <v>121</v>
      </c>
      <c r="B181" s="118" t="s">
        <v>491</v>
      </c>
      <c r="C181" s="210" t="s">
        <v>5</v>
      </c>
      <c r="D181" s="211">
        <v>10095</v>
      </c>
      <c r="E181" s="210" t="s">
        <v>544</v>
      </c>
      <c r="F181" s="212" t="s">
        <v>554</v>
      </c>
      <c r="G181" s="212" t="s">
        <v>543</v>
      </c>
      <c r="H181" s="212">
        <v>2021</v>
      </c>
    </row>
    <row r="182" spans="1:8" ht="29.25" customHeight="1">
      <c r="A182" s="90" t="s">
        <v>121</v>
      </c>
      <c r="B182" s="118" t="s">
        <v>164</v>
      </c>
      <c r="C182" s="210" t="s">
        <v>5</v>
      </c>
      <c r="D182" s="211">
        <v>9863.9274999999998</v>
      </c>
      <c r="E182" s="210" t="s">
        <v>556</v>
      </c>
      <c r="F182" s="212" t="s">
        <v>562</v>
      </c>
      <c r="G182" s="212" t="s">
        <v>543</v>
      </c>
      <c r="H182" s="212">
        <v>2020</v>
      </c>
    </row>
    <row r="183" spans="1:8" ht="29.25" customHeight="1">
      <c r="A183" s="90" t="s">
        <v>121</v>
      </c>
      <c r="B183" s="118" t="s">
        <v>165</v>
      </c>
      <c r="C183" s="210" t="s">
        <v>5</v>
      </c>
      <c r="D183" s="211">
        <v>9171.0849999999991</v>
      </c>
      <c r="E183" s="210" t="s">
        <v>556</v>
      </c>
      <c r="F183" s="212" t="s">
        <v>560</v>
      </c>
      <c r="G183" s="212" t="s">
        <v>543</v>
      </c>
      <c r="H183" s="212">
        <v>2020</v>
      </c>
    </row>
    <row r="184" spans="1:8" ht="29.25" customHeight="1">
      <c r="A184" s="90" t="s">
        <v>121</v>
      </c>
      <c r="B184" s="118" t="s">
        <v>158</v>
      </c>
      <c r="C184" s="210" t="s">
        <v>5</v>
      </c>
      <c r="D184" s="211">
        <v>7922</v>
      </c>
      <c r="E184" s="210" t="s">
        <v>546</v>
      </c>
      <c r="F184" s="212" t="s">
        <v>550</v>
      </c>
      <c r="G184" s="212" t="s">
        <v>543</v>
      </c>
      <c r="H184" s="212">
        <v>2021</v>
      </c>
    </row>
    <row r="185" spans="1:8" ht="29.25" customHeight="1">
      <c r="A185" s="90" t="s">
        <v>121</v>
      </c>
      <c r="B185" s="118" t="s">
        <v>618</v>
      </c>
      <c r="C185" s="210" t="s">
        <v>5</v>
      </c>
      <c r="D185" s="211">
        <v>7834.7849999999999</v>
      </c>
      <c r="E185" s="210" t="s">
        <v>556</v>
      </c>
      <c r="F185" s="212" t="s">
        <v>560</v>
      </c>
      <c r="G185" s="212" t="s">
        <v>543</v>
      </c>
      <c r="H185" s="212">
        <v>2020</v>
      </c>
    </row>
    <row r="186" spans="1:8" ht="29.25" customHeight="1">
      <c r="A186" s="90" t="s">
        <v>121</v>
      </c>
      <c r="B186" s="118" t="s">
        <v>615</v>
      </c>
      <c r="C186" s="210" t="s">
        <v>5</v>
      </c>
      <c r="D186" s="211">
        <v>7288.6450000000004</v>
      </c>
      <c r="E186" s="210" t="s">
        <v>556</v>
      </c>
      <c r="F186" s="212" t="s">
        <v>553</v>
      </c>
      <c r="G186" s="212" t="s">
        <v>543</v>
      </c>
      <c r="H186" s="212">
        <v>2020</v>
      </c>
    </row>
    <row r="187" spans="1:8" ht="29.25" customHeight="1">
      <c r="A187" s="90" t="s">
        <v>121</v>
      </c>
      <c r="B187" s="118" t="s">
        <v>611</v>
      </c>
      <c r="C187" s="210" t="s">
        <v>5</v>
      </c>
      <c r="D187" s="211">
        <v>7015.4246839051548</v>
      </c>
      <c r="E187" s="210" t="s">
        <v>556</v>
      </c>
      <c r="F187" s="212" t="s">
        <v>559</v>
      </c>
      <c r="G187" s="212" t="s">
        <v>543</v>
      </c>
      <c r="H187" s="212">
        <v>2020</v>
      </c>
    </row>
    <row r="188" spans="1:8" ht="29.25" customHeight="1">
      <c r="A188" s="90" t="s">
        <v>121</v>
      </c>
      <c r="B188" s="118" t="s">
        <v>603</v>
      </c>
      <c r="C188" s="210" t="s">
        <v>5</v>
      </c>
      <c r="D188" s="211">
        <v>6414.24</v>
      </c>
      <c r="E188" s="210" t="s">
        <v>541</v>
      </c>
      <c r="F188" s="212" t="s">
        <v>568</v>
      </c>
      <c r="G188" s="212" t="s">
        <v>543</v>
      </c>
      <c r="H188" s="212">
        <v>2020</v>
      </c>
    </row>
    <row r="189" spans="1:8" ht="29.25" customHeight="1">
      <c r="A189" s="90" t="s">
        <v>121</v>
      </c>
      <c r="B189" s="118" t="s">
        <v>599</v>
      </c>
      <c r="C189" s="210" t="s">
        <v>5</v>
      </c>
      <c r="D189" s="211">
        <v>5984.3</v>
      </c>
      <c r="E189" s="210" t="s">
        <v>556</v>
      </c>
      <c r="F189" s="212" t="s">
        <v>559</v>
      </c>
      <c r="G189" s="212" t="s">
        <v>543</v>
      </c>
      <c r="H189" s="212">
        <v>2020</v>
      </c>
    </row>
    <row r="190" spans="1:8" ht="29.25" customHeight="1">
      <c r="A190" s="90" t="s">
        <v>121</v>
      </c>
      <c r="B190" s="118" t="s">
        <v>166</v>
      </c>
      <c r="C190" s="210" t="s">
        <v>5</v>
      </c>
      <c r="D190" s="211">
        <v>5571.79</v>
      </c>
      <c r="E190" s="210" t="s">
        <v>556</v>
      </c>
      <c r="F190" s="212" t="s">
        <v>579</v>
      </c>
      <c r="G190" s="212" t="s">
        <v>543</v>
      </c>
      <c r="H190" s="212">
        <v>2020</v>
      </c>
    </row>
    <row r="191" spans="1:8" ht="29.25" customHeight="1">
      <c r="A191" s="90" t="s">
        <v>121</v>
      </c>
      <c r="B191" s="118" t="s">
        <v>504</v>
      </c>
      <c r="C191" s="210" t="s">
        <v>5</v>
      </c>
      <c r="D191" s="211">
        <v>5093</v>
      </c>
      <c r="E191" s="210" t="s">
        <v>544</v>
      </c>
      <c r="F191" s="212" t="s">
        <v>550</v>
      </c>
      <c r="G191" s="212" t="s">
        <v>543</v>
      </c>
      <c r="H191" s="212">
        <v>2021</v>
      </c>
    </row>
    <row r="192" spans="1:8" ht="29.25" customHeight="1">
      <c r="A192" s="90" t="s">
        <v>121</v>
      </c>
      <c r="B192" s="118" t="s">
        <v>459</v>
      </c>
      <c r="C192" s="210" t="s">
        <v>5</v>
      </c>
      <c r="D192" s="211">
        <v>5000</v>
      </c>
      <c r="E192" s="210" t="s">
        <v>544</v>
      </c>
      <c r="F192" s="212" t="s">
        <v>545</v>
      </c>
      <c r="G192" s="212" t="s">
        <v>543</v>
      </c>
      <c r="H192" s="212">
        <v>2021</v>
      </c>
    </row>
    <row r="193" spans="1:8" ht="29.25" customHeight="1">
      <c r="A193" s="90" t="s">
        <v>121</v>
      </c>
      <c r="B193" s="118" t="s">
        <v>167</v>
      </c>
      <c r="C193" s="210" t="s">
        <v>5</v>
      </c>
      <c r="D193" s="211">
        <v>4935.5950000000003</v>
      </c>
      <c r="E193" s="210" t="s">
        <v>541</v>
      </c>
      <c r="F193" s="212" t="s">
        <v>559</v>
      </c>
      <c r="G193" s="212" t="s">
        <v>543</v>
      </c>
      <c r="H193" s="212">
        <v>2020</v>
      </c>
    </row>
    <row r="194" spans="1:8" ht="29.25" customHeight="1">
      <c r="A194" s="90" t="s">
        <v>121</v>
      </c>
      <c r="B194" s="118" t="s">
        <v>168</v>
      </c>
      <c r="C194" s="210" t="s">
        <v>5</v>
      </c>
      <c r="D194" s="211">
        <v>4566.66</v>
      </c>
      <c r="E194" s="210" t="s">
        <v>564</v>
      </c>
      <c r="F194" s="212" t="s">
        <v>568</v>
      </c>
      <c r="G194" s="212" t="s">
        <v>543</v>
      </c>
      <c r="H194" s="212">
        <v>2020</v>
      </c>
    </row>
    <row r="195" spans="1:8" ht="29.25" customHeight="1">
      <c r="A195" s="90" t="s">
        <v>121</v>
      </c>
      <c r="B195" s="118" t="s">
        <v>166</v>
      </c>
      <c r="C195" s="210" t="s">
        <v>5</v>
      </c>
      <c r="D195" s="211">
        <v>4000</v>
      </c>
      <c r="E195" s="210" t="s">
        <v>544</v>
      </c>
      <c r="F195" s="212" t="s">
        <v>554</v>
      </c>
      <c r="G195" s="212" t="s">
        <v>543</v>
      </c>
      <c r="H195" s="212">
        <v>2021</v>
      </c>
    </row>
    <row r="196" spans="1:8" ht="29.25" customHeight="1">
      <c r="A196" s="90" t="s">
        <v>121</v>
      </c>
      <c r="B196" s="118" t="s">
        <v>489</v>
      </c>
      <c r="C196" s="210" t="s">
        <v>5</v>
      </c>
      <c r="D196" s="211">
        <v>3974</v>
      </c>
      <c r="E196" s="210" t="s">
        <v>544</v>
      </c>
      <c r="F196" s="212" t="s">
        <v>550</v>
      </c>
      <c r="G196" s="212" t="s">
        <v>543</v>
      </c>
      <c r="H196" s="212">
        <v>2021</v>
      </c>
    </row>
    <row r="197" spans="1:8" ht="29.25" customHeight="1">
      <c r="A197" s="90" t="s">
        <v>121</v>
      </c>
      <c r="B197" s="118" t="s">
        <v>169</v>
      </c>
      <c r="C197" s="210" t="s">
        <v>5</v>
      </c>
      <c r="D197" s="211">
        <v>3268.125</v>
      </c>
      <c r="E197" s="210" t="s">
        <v>556</v>
      </c>
      <c r="F197" s="212" t="s">
        <v>562</v>
      </c>
      <c r="G197" s="212" t="s">
        <v>572</v>
      </c>
      <c r="H197" s="212">
        <v>2020</v>
      </c>
    </row>
    <row r="198" spans="1:8" ht="29.25" customHeight="1">
      <c r="A198" s="90" t="s">
        <v>121</v>
      </c>
      <c r="B198" s="118" t="s">
        <v>567</v>
      </c>
      <c r="C198" s="210" t="s">
        <v>5</v>
      </c>
      <c r="D198" s="211">
        <v>2860</v>
      </c>
      <c r="E198" s="210" t="s">
        <v>556</v>
      </c>
      <c r="F198" s="212" t="s">
        <v>568</v>
      </c>
      <c r="G198" s="212" t="s">
        <v>543</v>
      </c>
      <c r="H198" s="212">
        <v>2020</v>
      </c>
    </row>
    <row r="199" spans="1:8" ht="29.25" customHeight="1">
      <c r="A199" s="90" t="s">
        <v>121</v>
      </c>
      <c r="B199" s="118" t="s">
        <v>170</v>
      </c>
      <c r="C199" s="210" t="s">
        <v>5</v>
      </c>
      <c r="D199" s="211">
        <v>2282</v>
      </c>
      <c r="E199" s="210" t="s">
        <v>541</v>
      </c>
      <c r="F199" s="212" t="s">
        <v>548</v>
      </c>
      <c r="G199" s="212" t="s">
        <v>543</v>
      </c>
      <c r="H199" s="212">
        <v>2020</v>
      </c>
    </row>
    <row r="200" spans="1:8" ht="29.25" customHeight="1">
      <c r="A200" s="90" t="s">
        <v>121</v>
      </c>
      <c r="B200" s="118" t="s">
        <v>171</v>
      </c>
      <c r="C200" s="210" t="s">
        <v>5</v>
      </c>
      <c r="D200" s="211">
        <v>2250</v>
      </c>
      <c r="E200" s="210" t="s">
        <v>541</v>
      </c>
      <c r="F200" s="212" t="s">
        <v>562</v>
      </c>
      <c r="G200" s="212" t="s">
        <v>543</v>
      </c>
      <c r="H200" s="212">
        <v>2020</v>
      </c>
    </row>
    <row r="201" spans="1:8" ht="29.25" customHeight="1">
      <c r="A201" s="90" t="s">
        <v>121</v>
      </c>
      <c r="B201" s="118" t="s">
        <v>167</v>
      </c>
      <c r="C201" s="210" t="s">
        <v>5</v>
      </c>
      <c r="D201" s="211">
        <v>2000</v>
      </c>
      <c r="E201" s="210" t="s">
        <v>546</v>
      </c>
      <c r="F201" s="212" t="s">
        <v>550</v>
      </c>
      <c r="G201" s="212" t="s">
        <v>543</v>
      </c>
      <c r="H201" s="212">
        <v>2021</v>
      </c>
    </row>
    <row r="202" spans="1:8" ht="29.25" customHeight="1">
      <c r="A202" s="90" t="s">
        <v>121</v>
      </c>
      <c r="B202" s="118" t="s">
        <v>75</v>
      </c>
      <c r="C202" s="210" t="s">
        <v>5</v>
      </c>
      <c r="D202" s="211">
        <v>2000</v>
      </c>
      <c r="E202" s="210" t="s">
        <v>544</v>
      </c>
      <c r="F202" s="212" t="s">
        <v>552</v>
      </c>
      <c r="G202" s="212" t="s">
        <v>543</v>
      </c>
      <c r="H202" s="212">
        <v>2021</v>
      </c>
    </row>
    <row r="203" spans="1:8" ht="29.25" customHeight="1">
      <c r="A203" s="90" t="s">
        <v>121</v>
      </c>
      <c r="B203" s="118" t="s">
        <v>928</v>
      </c>
      <c r="C203" s="210" t="s">
        <v>6</v>
      </c>
      <c r="D203" s="211">
        <v>290500</v>
      </c>
      <c r="E203" s="210" t="s">
        <v>541</v>
      </c>
      <c r="F203" s="212" t="s">
        <v>562</v>
      </c>
      <c r="G203" s="212" t="s">
        <v>572</v>
      </c>
      <c r="H203" s="212">
        <v>2020</v>
      </c>
    </row>
    <row r="204" spans="1:8" ht="29.25" customHeight="1">
      <c r="A204" s="90" t="s">
        <v>121</v>
      </c>
      <c r="B204" s="118" t="s">
        <v>932</v>
      </c>
      <c r="C204" s="210" t="s">
        <v>6</v>
      </c>
      <c r="D204" s="211">
        <v>290500</v>
      </c>
      <c r="E204" s="210" t="s">
        <v>541</v>
      </c>
      <c r="F204" s="212" t="s">
        <v>545</v>
      </c>
      <c r="G204" s="212" t="s">
        <v>558</v>
      </c>
      <c r="H204" s="212">
        <v>2020</v>
      </c>
    </row>
    <row r="205" spans="1:8" ht="29.25" customHeight="1">
      <c r="A205" s="90" t="s">
        <v>121</v>
      </c>
      <c r="B205" s="118" t="s">
        <v>283</v>
      </c>
      <c r="C205" s="210" t="s">
        <v>6</v>
      </c>
      <c r="D205" s="211">
        <v>290500</v>
      </c>
      <c r="E205" s="210" t="s">
        <v>541</v>
      </c>
      <c r="F205" s="212" t="s">
        <v>579</v>
      </c>
      <c r="G205" s="212" t="s">
        <v>572</v>
      </c>
      <c r="H205" s="212">
        <v>2020</v>
      </c>
    </row>
    <row r="206" spans="1:8" ht="29.25" customHeight="1">
      <c r="A206" s="90" t="s">
        <v>121</v>
      </c>
      <c r="B206" s="118" t="s">
        <v>271</v>
      </c>
      <c r="C206" s="210" t="s">
        <v>6</v>
      </c>
      <c r="D206" s="211">
        <v>290500</v>
      </c>
      <c r="E206" s="210" t="s">
        <v>541</v>
      </c>
      <c r="F206" s="212" t="s">
        <v>628</v>
      </c>
      <c r="G206" s="212" t="s">
        <v>543</v>
      </c>
      <c r="H206" s="212">
        <v>2020</v>
      </c>
    </row>
    <row r="207" spans="1:8" ht="29.25" customHeight="1">
      <c r="A207" s="90" t="s">
        <v>121</v>
      </c>
      <c r="B207" s="118" t="s">
        <v>285</v>
      </c>
      <c r="C207" s="210" t="s">
        <v>6</v>
      </c>
      <c r="D207" s="211">
        <v>290500</v>
      </c>
      <c r="E207" s="210" t="s">
        <v>541</v>
      </c>
      <c r="F207" s="212" t="s">
        <v>559</v>
      </c>
      <c r="G207" s="212" t="s">
        <v>543</v>
      </c>
      <c r="H207" s="212">
        <v>2020</v>
      </c>
    </row>
    <row r="208" spans="1:8" ht="29.25" customHeight="1">
      <c r="A208" s="90" t="s">
        <v>121</v>
      </c>
      <c r="B208" s="118" t="s">
        <v>290</v>
      </c>
      <c r="C208" s="210" t="s">
        <v>6</v>
      </c>
      <c r="D208" s="211">
        <v>290500</v>
      </c>
      <c r="E208" s="210" t="s">
        <v>541</v>
      </c>
      <c r="F208" s="212" t="s">
        <v>560</v>
      </c>
      <c r="G208" s="212" t="s">
        <v>572</v>
      </c>
      <c r="H208" s="212">
        <v>2020</v>
      </c>
    </row>
    <row r="209" spans="1:8" ht="29.25" customHeight="1">
      <c r="A209" s="90" t="s">
        <v>121</v>
      </c>
      <c r="B209" s="118" t="s">
        <v>284</v>
      </c>
      <c r="C209" s="210" t="s">
        <v>6</v>
      </c>
      <c r="D209" s="211">
        <v>290500</v>
      </c>
      <c r="E209" s="210" t="s">
        <v>541</v>
      </c>
      <c r="F209" s="212" t="s">
        <v>559</v>
      </c>
      <c r="G209" s="212" t="s">
        <v>572</v>
      </c>
      <c r="H209" s="212">
        <v>2020</v>
      </c>
    </row>
    <row r="210" spans="1:8" ht="29.25" customHeight="1">
      <c r="A210" s="90" t="s">
        <v>121</v>
      </c>
      <c r="B210" s="118" t="s">
        <v>289</v>
      </c>
      <c r="C210" s="210" t="s">
        <v>6</v>
      </c>
      <c r="D210" s="211">
        <v>290500</v>
      </c>
      <c r="E210" s="210" t="s">
        <v>541</v>
      </c>
      <c r="F210" s="212" t="s">
        <v>582</v>
      </c>
      <c r="G210" s="212" t="s">
        <v>543</v>
      </c>
      <c r="H210" s="212">
        <v>2020</v>
      </c>
    </row>
    <row r="211" spans="1:8" ht="29.25" customHeight="1">
      <c r="A211" s="90" t="s">
        <v>121</v>
      </c>
      <c r="B211" s="118" t="s">
        <v>272</v>
      </c>
      <c r="C211" s="210" t="s">
        <v>6</v>
      </c>
      <c r="D211" s="211">
        <v>290500</v>
      </c>
      <c r="E211" s="210" t="s">
        <v>556</v>
      </c>
      <c r="F211" s="212" t="s">
        <v>560</v>
      </c>
      <c r="G211" s="212" t="s">
        <v>572</v>
      </c>
      <c r="H211" s="212">
        <v>2020</v>
      </c>
    </row>
    <row r="212" spans="1:8" ht="29.25" customHeight="1">
      <c r="A212" s="90" t="s">
        <v>121</v>
      </c>
      <c r="B212" s="118" t="s">
        <v>287</v>
      </c>
      <c r="C212" s="210" t="s">
        <v>6</v>
      </c>
      <c r="D212" s="211">
        <v>290500</v>
      </c>
      <c r="E212" s="210" t="s">
        <v>541</v>
      </c>
      <c r="F212" s="212" t="s">
        <v>560</v>
      </c>
      <c r="G212" s="212" t="s">
        <v>543</v>
      </c>
      <c r="H212" s="212">
        <v>2020</v>
      </c>
    </row>
    <row r="213" spans="1:8" ht="29.25" customHeight="1">
      <c r="A213" s="90" t="s">
        <v>121</v>
      </c>
      <c r="B213" s="118" t="s">
        <v>342</v>
      </c>
      <c r="C213" s="210" t="s">
        <v>6</v>
      </c>
      <c r="D213" s="211">
        <v>290500</v>
      </c>
      <c r="E213" s="210" t="s">
        <v>541</v>
      </c>
      <c r="F213" s="212" t="s">
        <v>553</v>
      </c>
      <c r="G213" s="212" t="s">
        <v>572</v>
      </c>
      <c r="H213" s="212">
        <v>2020</v>
      </c>
    </row>
    <row r="214" spans="1:8" ht="29.25" customHeight="1">
      <c r="A214" s="90" t="s">
        <v>121</v>
      </c>
      <c r="B214" s="118" t="s">
        <v>933</v>
      </c>
      <c r="C214" s="210" t="s">
        <v>6</v>
      </c>
      <c r="D214" s="211">
        <v>290500</v>
      </c>
      <c r="E214" s="210" t="s">
        <v>556</v>
      </c>
      <c r="F214" s="212" t="s">
        <v>628</v>
      </c>
      <c r="G214" s="212" t="s">
        <v>543</v>
      </c>
      <c r="H214" s="212">
        <v>2020</v>
      </c>
    </row>
    <row r="215" spans="1:8" ht="29.25" customHeight="1">
      <c r="A215" s="90" t="s">
        <v>121</v>
      </c>
      <c r="B215" s="118" t="s">
        <v>922</v>
      </c>
      <c r="C215" s="210" t="s">
        <v>6</v>
      </c>
      <c r="D215" s="211">
        <v>290500</v>
      </c>
      <c r="E215" s="210" t="s">
        <v>541</v>
      </c>
      <c r="F215" s="212" t="s">
        <v>553</v>
      </c>
      <c r="G215" s="212" t="s">
        <v>543</v>
      </c>
      <c r="H215" s="212">
        <v>2020</v>
      </c>
    </row>
    <row r="216" spans="1:8" ht="29.25" customHeight="1">
      <c r="A216" s="90" t="s">
        <v>121</v>
      </c>
      <c r="B216" s="118" t="s">
        <v>286</v>
      </c>
      <c r="C216" s="210" t="s">
        <v>6</v>
      </c>
      <c r="D216" s="211">
        <v>290500</v>
      </c>
      <c r="E216" s="210" t="s">
        <v>541</v>
      </c>
      <c r="F216" s="212" t="s">
        <v>607</v>
      </c>
      <c r="G216" s="212" t="s">
        <v>572</v>
      </c>
      <c r="H216" s="212">
        <v>2020</v>
      </c>
    </row>
    <row r="217" spans="1:8" ht="29.25" customHeight="1">
      <c r="A217" s="90" t="s">
        <v>121</v>
      </c>
      <c r="B217" s="118" t="s">
        <v>923</v>
      </c>
      <c r="C217" s="210" t="s">
        <v>6</v>
      </c>
      <c r="D217" s="211">
        <v>290500</v>
      </c>
      <c r="E217" s="210" t="s">
        <v>556</v>
      </c>
      <c r="F217" s="212" t="s">
        <v>559</v>
      </c>
      <c r="G217" s="212" t="s">
        <v>543</v>
      </c>
      <c r="H217" s="212">
        <v>2020</v>
      </c>
    </row>
    <row r="218" spans="1:8" ht="29.25" customHeight="1">
      <c r="A218" s="90" t="s">
        <v>121</v>
      </c>
      <c r="B218" s="118" t="s">
        <v>291</v>
      </c>
      <c r="C218" s="210" t="s">
        <v>6</v>
      </c>
      <c r="D218" s="211">
        <v>290500</v>
      </c>
      <c r="E218" s="210" t="s">
        <v>541</v>
      </c>
      <c r="F218" s="212" t="s">
        <v>582</v>
      </c>
      <c r="G218" s="212" t="s">
        <v>543</v>
      </c>
      <c r="H218" s="212">
        <v>2020</v>
      </c>
    </row>
    <row r="219" spans="1:8" ht="29.25" customHeight="1">
      <c r="A219" s="90" t="s">
        <v>121</v>
      </c>
      <c r="B219" s="118" t="s">
        <v>282</v>
      </c>
      <c r="C219" s="210" t="s">
        <v>6</v>
      </c>
      <c r="D219" s="211">
        <v>290500</v>
      </c>
      <c r="E219" s="210" t="s">
        <v>541</v>
      </c>
      <c r="F219" s="212" t="s">
        <v>560</v>
      </c>
      <c r="G219" s="212" t="s">
        <v>572</v>
      </c>
      <c r="H219" s="212">
        <v>2020</v>
      </c>
    </row>
    <row r="220" spans="1:8" ht="29.25" customHeight="1">
      <c r="A220" s="90" t="s">
        <v>121</v>
      </c>
      <c r="B220" s="118" t="s">
        <v>288</v>
      </c>
      <c r="C220" s="210" t="s">
        <v>6</v>
      </c>
      <c r="D220" s="211">
        <v>290500</v>
      </c>
      <c r="E220" s="210" t="s">
        <v>541</v>
      </c>
      <c r="F220" s="212" t="s">
        <v>553</v>
      </c>
      <c r="G220" s="212" t="s">
        <v>572</v>
      </c>
      <c r="H220" s="212">
        <v>2020</v>
      </c>
    </row>
    <row r="221" spans="1:8" ht="29.25" customHeight="1">
      <c r="A221" s="90" t="s">
        <v>121</v>
      </c>
      <c r="B221" s="118" t="s">
        <v>292</v>
      </c>
      <c r="C221" s="210" t="s">
        <v>6</v>
      </c>
      <c r="D221" s="211">
        <v>277741.24</v>
      </c>
      <c r="E221" s="210" t="s">
        <v>541</v>
      </c>
      <c r="F221" s="212" t="s">
        <v>559</v>
      </c>
      <c r="G221" s="212" t="s">
        <v>543</v>
      </c>
      <c r="H221" s="212">
        <v>2020</v>
      </c>
    </row>
    <row r="222" spans="1:8" ht="29.25" customHeight="1">
      <c r="A222" s="90" t="s">
        <v>121</v>
      </c>
      <c r="B222" s="118" t="s">
        <v>293</v>
      </c>
      <c r="C222" s="210" t="s">
        <v>6</v>
      </c>
      <c r="D222" s="211">
        <v>273472.34250000003</v>
      </c>
      <c r="E222" s="210" t="s">
        <v>541</v>
      </c>
      <c r="F222" s="212" t="s">
        <v>568</v>
      </c>
      <c r="G222" s="212" t="s">
        <v>543</v>
      </c>
      <c r="H222" s="212">
        <v>2020</v>
      </c>
    </row>
    <row r="223" spans="1:8" ht="29.25" customHeight="1">
      <c r="A223" s="90" t="s">
        <v>121</v>
      </c>
      <c r="B223" s="118" t="s">
        <v>294</v>
      </c>
      <c r="C223" s="210" t="s">
        <v>6</v>
      </c>
      <c r="D223" s="211">
        <v>267556.31</v>
      </c>
      <c r="E223" s="210" t="s">
        <v>541</v>
      </c>
      <c r="F223" s="212" t="s">
        <v>560</v>
      </c>
      <c r="G223" s="212" t="s">
        <v>572</v>
      </c>
      <c r="H223" s="212">
        <v>2020</v>
      </c>
    </row>
    <row r="224" spans="1:8" ht="29.25" customHeight="1">
      <c r="A224" s="90" t="s">
        <v>121</v>
      </c>
      <c r="B224" s="118" t="s">
        <v>295</v>
      </c>
      <c r="C224" s="210" t="s">
        <v>6</v>
      </c>
      <c r="D224" s="211">
        <v>264773.32</v>
      </c>
      <c r="E224" s="210" t="s">
        <v>541</v>
      </c>
      <c r="F224" s="212" t="s">
        <v>560</v>
      </c>
      <c r="G224" s="212" t="s">
        <v>572</v>
      </c>
      <c r="H224" s="212">
        <v>2020</v>
      </c>
    </row>
    <row r="225" spans="1:8" ht="29.25" customHeight="1">
      <c r="A225" s="90" t="s">
        <v>121</v>
      </c>
      <c r="B225" s="118" t="s">
        <v>372</v>
      </c>
      <c r="C225" s="210" t="s">
        <v>6</v>
      </c>
      <c r="D225" s="211">
        <v>258309.69500000001</v>
      </c>
      <c r="E225" s="210" t="s">
        <v>541</v>
      </c>
      <c r="F225" s="212" t="s">
        <v>560</v>
      </c>
      <c r="G225" s="212" t="s">
        <v>572</v>
      </c>
      <c r="H225" s="212">
        <v>2020</v>
      </c>
    </row>
    <row r="226" spans="1:8" ht="29.25" customHeight="1">
      <c r="A226" s="90" t="s">
        <v>121</v>
      </c>
      <c r="B226" s="118" t="s">
        <v>917</v>
      </c>
      <c r="C226" s="210" t="s">
        <v>6</v>
      </c>
      <c r="D226" s="211">
        <v>240862.26500000001</v>
      </c>
      <c r="E226" s="210" t="s">
        <v>564</v>
      </c>
      <c r="F226" s="212" t="s">
        <v>559</v>
      </c>
      <c r="G226" s="212" t="s">
        <v>543</v>
      </c>
      <c r="H226" s="212">
        <v>2020</v>
      </c>
    </row>
    <row r="227" spans="1:8" ht="29.25" customHeight="1">
      <c r="A227" s="90" t="s">
        <v>121</v>
      </c>
      <c r="B227" s="118" t="s">
        <v>296</v>
      </c>
      <c r="C227" s="210" t="s">
        <v>6</v>
      </c>
      <c r="D227" s="211">
        <v>238589.10250000001</v>
      </c>
      <c r="E227" s="210" t="s">
        <v>556</v>
      </c>
      <c r="F227" s="212" t="s">
        <v>559</v>
      </c>
      <c r="G227" s="212" t="s">
        <v>543</v>
      </c>
      <c r="H227" s="212">
        <v>2020</v>
      </c>
    </row>
    <row r="228" spans="1:8" ht="29.25" customHeight="1">
      <c r="A228" s="90" t="s">
        <v>121</v>
      </c>
      <c r="B228" s="118" t="s">
        <v>297</v>
      </c>
      <c r="C228" s="210" t="s">
        <v>6</v>
      </c>
      <c r="D228" s="211">
        <v>232174.86249999999</v>
      </c>
      <c r="E228" s="210" t="s">
        <v>541</v>
      </c>
      <c r="F228" s="212" t="s">
        <v>560</v>
      </c>
      <c r="G228" s="212" t="s">
        <v>572</v>
      </c>
      <c r="H228" s="212">
        <v>2020</v>
      </c>
    </row>
    <row r="229" spans="1:8" ht="29.25" customHeight="1">
      <c r="A229" s="90" t="s">
        <v>121</v>
      </c>
      <c r="B229" s="118" t="s">
        <v>914</v>
      </c>
      <c r="C229" s="210" t="s">
        <v>6</v>
      </c>
      <c r="D229" s="211">
        <v>223602.20750000002</v>
      </c>
      <c r="E229" s="210" t="s">
        <v>541</v>
      </c>
      <c r="F229" s="212" t="s">
        <v>579</v>
      </c>
      <c r="G229" s="212" t="s">
        <v>543</v>
      </c>
      <c r="H229" s="212">
        <v>2020</v>
      </c>
    </row>
    <row r="230" spans="1:8" ht="29.25" customHeight="1">
      <c r="A230" s="90" t="s">
        <v>121</v>
      </c>
      <c r="B230" s="118" t="s">
        <v>913</v>
      </c>
      <c r="C230" s="210" t="s">
        <v>6</v>
      </c>
      <c r="D230" s="211">
        <v>223552.82250000001</v>
      </c>
      <c r="E230" s="210" t="s">
        <v>541</v>
      </c>
      <c r="F230" s="212" t="s">
        <v>559</v>
      </c>
      <c r="G230" s="212" t="s">
        <v>558</v>
      </c>
      <c r="H230" s="212">
        <v>2020</v>
      </c>
    </row>
    <row r="231" spans="1:8" ht="29.25" customHeight="1">
      <c r="A231" s="90" t="s">
        <v>121</v>
      </c>
      <c r="B231" s="118" t="s">
        <v>912</v>
      </c>
      <c r="C231" s="210" t="s">
        <v>6</v>
      </c>
      <c r="D231" s="211">
        <v>222790.26</v>
      </c>
      <c r="E231" s="210" t="s">
        <v>556</v>
      </c>
      <c r="F231" s="212" t="s">
        <v>702</v>
      </c>
      <c r="G231" s="212" t="s">
        <v>543</v>
      </c>
      <c r="H231" s="212">
        <v>2020</v>
      </c>
    </row>
    <row r="232" spans="1:8" ht="29.25" customHeight="1">
      <c r="A232" s="90" t="s">
        <v>121</v>
      </c>
      <c r="B232" s="118" t="s">
        <v>298</v>
      </c>
      <c r="C232" s="210" t="s">
        <v>6</v>
      </c>
      <c r="D232" s="211">
        <v>204758.92499999999</v>
      </c>
      <c r="E232" s="210" t="s">
        <v>541</v>
      </c>
      <c r="F232" s="212" t="s">
        <v>553</v>
      </c>
      <c r="G232" s="212" t="s">
        <v>543</v>
      </c>
      <c r="H232" s="212">
        <v>2020</v>
      </c>
    </row>
    <row r="233" spans="1:8" ht="29.25" customHeight="1">
      <c r="A233" s="90" t="s">
        <v>121</v>
      </c>
      <c r="B233" s="118" t="s">
        <v>445</v>
      </c>
      <c r="C233" s="210" t="s">
        <v>6</v>
      </c>
      <c r="D233" s="211">
        <v>200000</v>
      </c>
      <c r="E233" s="210" t="s">
        <v>546</v>
      </c>
      <c r="F233" s="212" t="s">
        <v>553</v>
      </c>
      <c r="G233" s="212" t="s">
        <v>543</v>
      </c>
      <c r="H233" s="212">
        <v>2021</v>
      </c>
    </row>
    <row r="234" spans="1:8" ht="29.25" customHeight="1">
      <c r="A234" s="90" t="s">
        <v>121</v>
      </c>
      <c r="B234" s="118" t="s">
        <v>112</v>
      </c>
      <c r="C234" s="210" t="s">
        <v>6</v>
      </c>
      <c r="D234" s="211">
        <v>200000</v>
      </c>
      <c r="E234" s="210" t="s">
        <v>541</v>
      </c>
      <c r="F234" s="212" t="s">
        <v>553</v>
      </c>
      <c r="G234" s="212" t="s">
        <v>543</v>
      </c>
      <c r="H234" s="212">
        <v>2020</v>
      </c>
    </row>
    <row r="235" spans="1:8" ht="29.25" customHeight="1">
      <c r="A235" s="90" t="s">
        <v>121</v>
      </c>
      <c r="B235" s="118" t="s">
        <v>905</v>
      </c>
      <c r="C235" s="210" t="s">
        <v>6</v>
      </c>
      <c r="D235" s="211">
        <v>200000</v>
      </c>
      <c r="E235" s="210" t="s">
        <v>541</v>
      </c>
      <c r="F235" s="212" t="s">
        <v>628</v>
      </c>
      <c r="G235" s="212" t="s">
        <v>543</v>
      </c>
      <c r="H235" s="212">
        <v>2020</v>
      </c>
    </row>
    <row r="236" spans="1:8" ht="29.25" customHeight="1">
      <c r="A236" s="90" t="s">
        <v>121</v>
      </c>
      <c r="B236" s="118" t="s">
        <v>299</v>
      </c>
      <c r="C236" s="210" t="s">
        <v>6</v>
      </c>
      <c r="D236" s="211">
        <v>200000</v>
      </c>
      <c r="E236" s="210" t="s">
        <v>541</v>
      </c>
      <c r="F236" s="212" t="s">
        <v>560</v>
      </c>
      <c r="G236" s="212" t="s">
        <v>572</v>
      </c>
      <c r="H236" s="212">
        <v>2020</v>
      </c>
    </row>
    <row r="237" spans="1:8" ht="29.25" customHeight="1">
      <c r="A237" s="90" t="s">
        <v>121</v>
      </c>
      <c r="B237" s="118" t="s">
        <v>300</v>
      </c>
      <c r="C237" s="210" t="s">
        <v>6</v>
      </c>
      <c r="D237" s="211">
        <v>200000</v>
      </c>
      <c r="E237" s="210" t="s">
        <v>541</v>
      </c>
      <c r="F237" s="212" t="s">
        <v>553</v>
      </c>
      <c r="G237" s="212" t="s">
        <v>572</v>
      </c>
      <c r="H237" s="212">
        <v>2020</v>
      </c>
    </row>
    <row r="238" spans="1:8" ht="29.25" customHeight="1">
      <c r="A238" s="90" t="s">
        <v>121</v>
      </c>
      <c r="B238" s="118" t="s">
        <v>907</v>
      </c>
      <c r="C238" s="210" t="s">
        <v>6</v>
      </c>
      <c r="D238" s="211">
        <v>200000</v>
      </c>
      <c r="E238" s="210" t="s">
        <v>541</v>
      </c>
      <c r="F238" s="212" t="s">
        <v>562</v>
      </c>
      <c r="G238" s="212" t="s">
        <v>572</v>
      </c>
      <c r="H238" s="212">
        <v>2020</v>
      </c>
    </row>
    <row r="239" spans="1:8" ht="29.25" customHeight="1">
      <c r="A239" s="90" t="s">
        <v>121</v>
      </c>
      <c r="B239" s="118" t="s">
        <v>301</v>
      </c>
      <c r="C239" s="210" t="s">
        <v>6</v>
      </c>
      <c r="D239" s="211">
        <v>195506.5</v>
      </c>
      <c r="E239" s="210" t="s">
        <v>541</v>
      </c>
      <c r="F239" s="212" t="s">
        <v>553</v>
      </c>
      <c r="G239" s="212" t="s">
        <v>572</v>
      </c>
      <c r="H239" s="212">
        <v>2020</v>
      </c>
    </row>
    <row r="240" spans="1:8" ht="29.25" customHeight="1">
      <c r="A240" s="90" t="s">
        <v>121</v>
      </c>
      <c r="B240" s="118" t="s">
        <v>302</v>
      </c>
      <c r="C240" s="210" t="s">
        <v>6</v>
      </c>
      <c r="D240" s="211">
        <v>192960.26750000002</v>
      </c>
      <c r="E240" s="210" t="s">
        <v>541</v>
      </c>
      <c r="F240" s="212" t="s">
        <v>728</v>
      </c>
      <c r="G240" s="212" t="s">
        <v>558</v>
      </c>
      <c r="H240" s="212">
        <v>2020</v>
      </c>
    </row>
    <row r="241" spans="1:8" ht="29.25" customHeight="1">
      <c r="A241" s="90" t="s">
        <v>121</v>
      </c>
      <c r="B241" s="118" t="s">
        <v>904</v>
      </c>
      <c r="C241" s="210" t="s">
        <v>6</v>
      </c>
      <c r="D241" s="211">
        <v>185360.78750000001</v>
      </c>
      <c r="E241" s="210" t="s">
        <v>556</v>
      </c>
      <c r="F241" s="212" t="s">
        <v>559</v>
      </c>
      <c r="G241" s="212" t="s">
        <v>543</v>
      </c>
      <c r="H241" s="212">
        <v>2020</v>
      </c>
    </row>
    <row r="242" spans="1:8" ht="29.25" customHeight="1">
      <c r="A242" s="90" t="s">
        <v>121</v>
      </c>
      <c r="B242" s="118" t="s">
        <v>303</v>
      </c>
      <c r="C242" s="210" t="s">
        <v>6</v>
      </c>
      <c r="D242" s="211">
        <v>184987.495</v>
      </c>
      <c r="E242" s="210" t="s">
        <v>541</v>
      </c>
      <c r="F242" s="212" t="s">
        <v>628</v>
      </c>
      <c r="G242" s="212" t="s">
        <v>543</v>
      </c>
      <c r="H242" s="212">
        <v>2020</v>
      </c>
    </row>
    <row r="243" spans="1:8" ht="29.25" customHeight="1">
      <c r="A243" s="90" t="s">
        <v>121</v>
      </c>
      <c r="B243" s="118" t="s">
        <v>304</v>
      </c>
      <c r="C243" s="210" t="s">
        <v>6</v>
      </c>
      <c r="D243" s="211">
        <v>183415.89</v>
      </c>
      <c r="E243" s="210" t="s">
        <v>541</v>
      </c>
      <c r="F243" s="212" t="s">
        <v>560</v>
      </c>
      <c r="G243" s="212" t="s">
        <v>543</v>
      </c>
      <c r="H243" s="212">
        <v>2020</v>
      </c>
    </row>
    <row r="244" spans="1:8" ht="29.25" customHeight="1">
      <c r="A244" s="90" t="s">
        <v>121</v>
      </c>
      <c r="B244" s="118" t="s">
        <v>305</v>
      </c>
      <c r="C244" s="210" t="s">
        <v>6</v>
      </c>
      <c r="D244" s="211">
        <v>183044.05</v>
      </c>
      <c r="E244" s="210" t="s">
        <v>564</v>
      </c>
      <c r="F244" s="212" t="s">
        <v>568</v>
      </c>
      <c r="G244" s="212" t="s">
        <v>543</v>
      </c>
      <c r="H244" s="212">
        <v>2020</v>
      </c>
    </row>
    <row r="245" spans="1:8" ht="29.25" customHeight="1">
      <c r="A245" s="90" t="s">
        <v>121</v>
      </c>
      <c r="B245" s="118" t="s">
        <v>306</v>
      </c>
      <c r="C245" s="210" t="s">
        <v>6</v>
      </c>
      <c r="D245" s="211">
        <v>176663.2175</v>
      </c>
      <c r="E245" s="210" t="s">
        <v>541</v>
      </c>
      <c r="F245" s="212" t="s">
        <v>560</v>
      </c>
      <c r="G245" s="212" t="s">
        <v>543</v>
      </c>
      <c r="H245" s="212">
        <v>2020</v>
      </c>
    </row>
    <row r="246" spans="1:8" ht="29.25" customHeight="1">
      <c r="A246" s="90" t="s">
        <v>121</v>
      </c>
      <c r="B246" s="118" t="s">
        <v>307</v>
      </c>
      <c r="C246" s="210" t="s">
        <v>6</v>
      </c>
      <c r="D246" s="211">
        <v>175328.37</v>
      </c>
      <c r="E246" s="210" t="s">
        <v>541</v>
      </c>
      <c r="F246" s="212" t="s">
        <v>553</v>
      </c>
      <c r="G246" s="212" t="s">
        <v>543</v>
      </c>
      <c r="H246" s="212">
        <v>2020</v>
      </c>
    </row>
    <row r="247" spans="1:8" ht="29.25" customHeight="1">
      <c r="A247" s="90" t="s">
        <v>121</v>
      </c>
      <c r="B247" s="118" t="s">
        <v>308</v>
      </c>
      <c r="C247" s="210" t="s">
        <v>6</v>
      </c>
      <c r="D247" s="211">
        <v>174821.44750000001</v>
      </c>
      <c r="E247" s="210" t="s">
        <v>541</v>
      </c>
      <c r="F247" s="212" t="s">
        <v>562</v>
      </c>
      <c r="G247" s="212" t="s">
        <v>543</v>
      </c>
      <c r="H247" s="212">
        <v>2020</v>
      </c>
    </row>
    <row r="248" spans="1:8" ht="29.25" customHeight="1">
      <c r="A248" s="90" t="s">
        <v>121</v>
      </c>
      <c r="B248" s="118" t="s">
        <v>309</v>
      </c>
      <c r="C248" s="210" t="s">
        <v>6</v>
      </c>
      <c r="D248" s="211">
        <v>173164.14500000002</v>
      </c>
      <c r="E248" s="210" t="s">
        <v>541</v>
      </c>
      <c r="F248" s="212" t="s">
        <v>545</v>
      </c>
      <c r="G248" s="212" t="s">
        <v>543</v>
      </c>
      <c r="H248" s="212">
        <v>2020</v>
      </c>
    </row>
    <row r="249" spans="1:8" ht="29.25" customHeight="1">
      <c r="A249" s="90" t="s">
        <v>121</v>
      </c>
      <c r="B249" s="118" t="s">
        <v>310</v>
      </c>
      <c r="C249" s="210" t="s">
        <v>6</v>
      </c>
      <c r="D249" s="211">
        <v>170341.9375</v>
      </c>
      <c r="E249" s="210" t="s">
        <v>541</v>
      </c>
      <c r="F249" s="212" t="s">
        <v>614</v>
      </c>
      <c r="G249" s="212" t="s">
        <v>543</v>
      </c>
      <c r="H249" s="212">
        <v>2020</v>
      </c>
    </row>
    <row r="250" spans="1:8" ht="29.25" customHeight="1">
      <c r="A250" s="90" t="s">
        <v>121</v>
      </c>
      <c r="B250" s="118" t="s">
        <v>902</v>
      </c>
      <c r="C250" s="210" t="s">
        <v>6</v>
      </c>
      <c r="D250" s="211">
        <v>168655.19450867799</v>
      </c>
      <c r="E250" s="210" t="s">
        <v>564</v>
      </c>
      <c r="F250" s="212" t="s">
        <v>568</v>
      </c>
      <c r="G250" s="212" t="s">
        <v>543</v>
      </c>
      <c r="H250" s="212">
        <v>2020</v>
      </c>
    </row>
    <row r="251" spans="1:8" ht="29.25" customHeight="1">
      <c r="A251" s="90" t="s">
        <v>121</v>
      </c>
      <c r="B251" s="118" t="s">
        <v>901</v>
      </c>
      <c r="C251" s="210" t="s">
        <v>6</v>
      </c>
      <c r="D251" s="211">
        <v>166460</v>
      </c>
      <c r="E251" s="210" t="s">
        <v>541</v>
      </c>
      <c r="F251" s="212" t="s">
        <v>560</v>
      </c>
      <c r="G251" s="212" t="s">
        <v>572</v>
      </c>
      <c r="H251" s="212">
        <v>2020</v>
      </c>
    </row>
    <row r="252" spans="1:8" ht="29.25" customHeight="1">
      <c r="A252" s="90" t="s">
        <v>121</v>
      </c>
      <c r="B252" s="118" t="s">
        <v>900</v>
      </c>
      <c r="C252" s="210" t="s">
        <v>6</v>
      </c>
      <c r="D252" s="211">
        <v>166163.095</v>
      </c>
      <c r="E252" s="210" t="s">
        <v>541</v>
      </c>
      <c r="F252" s="212" t="s">
        <v>553</v>
      </c>
      <c r="G252" s="212" t="s">
        <v>543</v>
      </c>
      <c r="H252" s="212">
        <v>2020</v>
      </c>
    </row>
    <row r="253" spans="1:8" ht="29.25" customHeight="1">
      <c r="A253" s="90" t="s">
        <v>121</v>
      </c>
      <c r="B253" s="118" t="s">
        <v>312</v>
      </c>
      <c r="C253" s="210" t="s">
        <v>6</v>
      </c>
      <c r="D253" s="211">
        <v>164450</v>
      </c>
      <c r="E253" s="210" t="s">
        <v>541</v>
      </c>
      <c r="F253" s="212" t="s">
        <v>560</v>
      </c>
      <c r="G253" s="212" t="s">
        <v>572</v>
      </c>
      <c r="H253" s="212">
        <v>2020</v>
      </c>
    </row>
    <row r="254" spans="1:8" ht="29.25" customHeight="1">
      <c r="A254" s="90" t="s">
        <v>121</v>
      </c>
      <c r="B254" s="118" t="s">
        <v>313</v>
      </c>
      <c r="C254" s="210" t="s">
        <v>6</v>
      </c>
      <c r="D254" s="211">
        <v>157317.37</v>
      </c>
      <c r="E254" s="210" t="s">
        <v>541</v>
      </c>
      <c r="F254" s="212" t="s">
        <v>547</v>
      </c>
      <c r="G254" s="212" t="s">
        <v>543</v>
      </c>
      <c r="H254" s="212">
        <v>2020</v>
      </c>
    </row>
    <row r="255" spans="1:8" ht="29.25" customHeight="1">
      <c r="A255" s="90" t="s">
        <v>121</v>
      </c>
      <c r="B255" s="118" t="s">
        <v>314</v>
      </c>
      <c r="C255" s="210" t="s">
        <v>6</v>
      </c>
      <c r="D255" s="211">
        <v>155798.05499999999</v>
      </c>
      <c r="E255" s="210" t="s">
        <v>541</v>
      </c>
      <c r="F255" s="212" t="s">
        <v>545</v>
      </c>
      <c r="G255" s="212" t="s">
        <v>543</v>
      </c>
      <c r="H255" s="212">
        <v>2020</v>
      </c>
    </row>
    <row r="256" spans="1:8" ht="29.25" customHeight="1">
      <c r="A256" s="90" t="s">
        <v>121</v>
      </c>
      <c r="B256" s="118" t="s">
        <v>899</v>
      </c>
      <c r="C256" s="210" t="s">
        <v>6</v>
      </c>
      <c r="D256" s="211">
        <v>153225.67749999999</v>
      </c>
      <c r="E256" s="210" t="s">
        <v>541</v>
      </c>
      <c r="F256" s="212" t="s">
        <v>579</v>
      </c>
      <c r="G256" s="212" t="s">
        <v>558</v>
      </c>
      <c r="H256" s="212">
        <v>2020</v>
      </c>
    </row>
    <row r="257" spans="1:8" ht="29.25" customHeight="1">
      <c r="A257" s="90" t="s">
        <v>121</v>
      </c>
      <c r="B257" s="118" t="s">
        <v>895</v>
      </c>
      <c r="C257" s="210" t="s">
        <v>6</v>
      </c>
      <c r="D257" s="211">
        <v>143405.32500000001</v>
      </c>
      <c r="E257" s="210" t="s">
        <v>541</v>
      </c>
      <c r="F257" s="212" t="s">
        <v>628</v>
      </c>
      <c r="G257" s="212" t="s">
        <v>543</v>
      </c>
      <c r="H257" s="212">
        <v>2020</v>
      </c>
    </row>
    <row r="258" spans="1:8" ht="29.25" customHeight="1">
      <c r="A258" s="90" t="s">
        <v>121</v>
      </c>
      <c r="B258" s="118" t="s">
        <v>893</v>
      </c>
      <c r="C258" s="210" t="s">
        <v>6</v>
      </c>
      <c r="D258" s="211">
        <v>139296.20250000001</v>
      </c>
      <c r="E258" s="210" t="s">
        <v>541</v>
      </c>
      <c r="F258" s="212" t="s">
        <v>545</v>
      </c>
      <c r="G258" s="212" t="s">
        <v>558</v>
      </c>
      <c r="H258" s="212">
        <v>2020</v>
      </c>
    </row>
    <row r="259" spans="1:8" ht="29.25" customHeight="1">
      <c r="A259" s="90" t="s">
        <v>121</v>
      </c>
      <c r="B259" s="118" t="s">
        <v>891</v>
      </c>
      <c r="C259" s="210" t="s">
        <v>6</v>
      </c>
      <c r="D259" s="211">
        <v>132774.47750000001</v>
      </c>
      <c r="E259" s="210" t="s">
        <v>541</v>
      </c>
      <c r="F259" s="212" t="s">
        <v>553</v>
      </c>
      <c r="G259" s="212" t="s">
        <v>572</v>
      </c>
      <c r="H259" s="212">
        <v>2020</v>
      </c>
    </row>
    <row r="260" spans="1:8" ht="29.25" customHeight="1">
      <c r="A260" s="90" t="s">
        <v>121</v>
      </c>
      <c r="B260" s="118" t="s">
        <v>315</v>
      </c>
      <c r="C260" s="210" t="s">
        <v>6</v>
      </c>
      <c r="D260" s="211">
        <v>128870.1575</v>
      </c>
      <c r="E260" s="210" t="s">
        <v>541</v>
      </c>
      <c r="F260" s="212" t="s">
        <v>545</v>
      </c>
      <c r="G260" s="212" t="s">
        <v>543</v>
      </c>
      <c r="H260" s="212">
        <v>2020</v>
      </c>
    </row>
    <row r="261" spans="1:8" ht="29.25" customHeight="1">
      <c r="A261" s="90" t="s">
        <v>121</v>
      </c>
      <c r="B261" s="118" t="s">
        <v>316</v>
      </c>
      <c r="C261" s="210" t="s">
        <v>6</v>
      </c>
      <c r="D261" s="211">
        <v>124881.5925</v>
      </c>
      <c r="E261" s="210" t="s">
        <v>541</v>
      </c>
      <c r="F261" s="212" t="s">
        <v>562</v>
      </c>
      <c r="G261" s="212" t="s">
        <v>572</v>
      </c>
      <c r="H261" s="212">
        <v>2020</v>
      </c>
    </row>
    <row r="262" spans="1:8" ht="29.25" customHeight="1">
      <c r="A262" s="90" t="s">
        <v>121</v>
      </c>
      <c r="B262" s="118" t="s">
        <v>886</v>
      </c>
      <c r="C262" s="210" t="s">
        <v>6</v>
      </c>
      <c r="D262" s="211">
        <v>118413.61</v>
      </c>
      <c r="E262" s="210" t="s">
        <v>556</v>
      </c>
      <c r="F262" s="212" t="s">
        <v>560</v>
      </c>
      <c r="G262" s="212" t="s">
        <v>543</v>
      </c>
      <c r="H262" s="212">
        <v>2020</v>
      </c>
    </row>
    <row r="263" spans="1:8" ht="29.25" customHeight="1">
      <c r="A263" s="90" t="s">
        <v>121</v>
      </c>
      <c r="B263" s="118" t="s">
        <v>884</v>
      </c>
      <c r="C263" s="210" t="s">
        <v>6</v>
      </c>
      <c r="D263" s="211">
        <v>116759.21249999999</v>
      </c>
      <c r="E263" s="210" t="s">
        <v>556</v>
      </c>
      <c r="F263" s="212" t="s">
        <v>559</v>
      </c>
      <c r="G263" s="212" t="s">
        <v>543</v>
      </c>
      <c r="H263" s="212">
        <v>2020</v>
      </c>
    </row>
    <row r="264" spans="1:8" ht="29.25" customHeight="1">
      <c r="A264" s="90" t="s">
        <v>121</v>
      </c>
      <c r="B264" s="118" t="s">
        <v>311</v>
      </c>
      <c r="C264" s="210" t="s">
        <v>6</v>
      </c>
      <c r="D264" s="211">
        <v>114865</v>
      </c>
      <c r="E264" s="210" t="s">
        <v>556</v>
      </c>
      <c r="F264" s="212" t="s">
        <v>548</v>
      </c>
      <c r="G264" s="212" t="s">
        <v>572</v>
      </c>
      <c r="H264" s="212">
        <v>2020</v>
      </c>
    </row>
    <row r="265" spans="1:8" ht="29.25" customHeight="1">
      <c r="A265" s="90" t="s">
        <v>121</v>
      </c>
      <c r="B265" s="118" t="s">
        <v>880</v>
      </c>
      <c r="C265" s="210" t="s">
        <v>6</v>
      </c>
      <c r="D265" s="211">
        <v>110931.7825</v>
      </c>
      <c r="E265" s="210" t="s">
        <v>541</v>
      </c>
      <c r="F265" s="212" t="s">
        <v>560</v>
      </c>
      <c r="G265" s="212" t="s">
        <v>543</v>
      </c>
      <c r="H265" s="212">
        <v>2020</v>
      </c>
    </row>
    <row r="266" spans="1:8" ht="29.25" customHeight="1">
      <c r="A266" s="90" t="s">
        <v>121</v>
      </c>
      <c r="B266" s="118" t="s">
        <v>879</v>
      </c>
      <c r="C266" s="210" t="s">
        <v>6</v>
      </c>
      <c r="D266" s="211">
        <v>109990.5625</v>
      </c>
      <c r="E266" s="210" t="s">
        <v>541</v>
      </c>
      <c r="F266" s="212" t="s">
        <v>553</v>
      </c>
      <c r="G266" s="212" t="s">
        <v>543</v>
      </c>
      <c r="H266" s="212">
        <v>2020</v>
      </c>
    </row>
    <row r="267" spans="1:8" ht="29.25" customHeight="1">
      <c r="A267" s="90" t="s">
        <v>121</v>
      </c>
      <c r="B267" s="118" t="s">
        <v>878</v>
      </c>
      <c r="C267" s="210" t="s">
        <v>6</v>
      </c>
      <c r="D267" s="211">
        <v>109627.4375</v>
      </c>
      <c r="E267" s="210" t="s">
        <v>541</v>
      </c>
      <c r="F267" s="212" t="s">
        <v>559</v>
      </c>
      <c r="G267" s="212" t="s">
        <v>543</v>
      </c>
      <c r="H267" s="212">
        <v>2020</v>
      </c>
    </row>
    <row r="268" spans="1:8" ht="29.25" customHeight="1">
      <c r="A268" s="90" t="s">
        <v>121</v>
      </c>
      <c r="B268" s="118" t="s">
        <v>872</v>
      </c>
      <c r="C268" s="210" t="s">
        <v>6</v>
      </c>
      <c r="D268" s="211">
        <v>101082.38</v>
      </c>
      <c r="E268" s="210" t="s">
        <v>541</v>
      </c>
      <c r="F268" s="212" t="s">
        <v>702</v>
      </c>
      <c r="G268" s="212" t="s">
        <v>543</v>
      </c>
      <c r="H268" s="212">
        <v>2020</v>
      </c>
    </row>
    <row r="269" spans="1:8" ht="29.25" customHeight="1">
      <c r="A269" s="90" t="s">
        <v>121</v>
      </c>
      <c r="B269" s="118" t="s">
        <v>304</v>
      </c>
      <c r="C269" s="210" t="s">
        <v>6</v>
      </c>
      <c r="D269" s="211">
        <v>100000</v>
      </c>
      <c r="E269" s="210" t="s">
        <v>870</v>
      </c>
      <c r="F269" s="212" t="s">
        <v>549</v>
      </c>
      <c r="G269" s="212" t="s">
        <v>543</v>
      </c>
      <c r="H269" s="212">
        <v>2021</v>
      </c>
    </row>
    <row r="270" spans="1:8" ht="29.25" customHeight="1">
      <c r="A270" s="90" t="s">
        <v>121</v>
      </c>
      <c r="B270" s="118" t="s">
        <v>284</v>
      </c>
      <c r="C270" s="210" t="s">
        <v>6</v>
      </c>
      <c r="D270" s="211">
        <v>100000</v>
      </c>
      <c r="E270" s="210" t="s">
        <v>546</v>
      </c>
      <c r="F270" s="212" t="s">
        <v>549</v>
      </c>
      <c r="G270" s="212" t="s">
        <v>543</v>
      </c>
      <c r="H270" s="212">
        <v>2021</v>
      </c>
    </row>
    <row r="271" spans="1:8" ht="29.25" customHeight="1">
      <c r="A271" s="90" t="s">
        <v>121</v>
      </c>
      <c r="B271" s="118" t="s">
        <v>287</v>
      </c>
      <c r="C271" s="210" t="s">
        <v>6</v>
      </c>
      <c r="D271" s="211">
        <v>100000</v>
      </c>
      <c r="E271" s="210" t="s">
        <v>546</v>
      </c>
      <c r="F271" s="212" t="s">
        <v>549</v>
      </c>
      <c r="G271" s="212" t="s">
        <v>543</v>
      </c>
      <c r="H271" s="212">
        <v>2021</v>
      </c>
    </row>
    <row r="272" spans="1:8" ht="29.25" customHeight="1">
      <c r="A272" s="90" t="s">
        <v>121</v>
      </c>
      <c r="B272" s="118" t="s">
        <v>342</v>
      </c>
      <c r="C272" s="210" t="s">
        <v>6</v>
      </c>
      <c r="D272" s="211">
        <v>100000</v>
      </c>
      <c r="E272" s="210" t="s">
        <v>546</v>
      </c>
      <c r="F272" s="212" t="s">
        <v>553</v>
      </c>
      <c r="G272" s="212" t="s">
        <v>543</v>
      </c>
      <c r="H272" s="212">
        <v>2021</v>
      </c>
    </row>
    <row r="273" spans="1:8" ht="29.25" customHeight="1">
      <c r="A273" s="90" t="s">
        <v>121</v>
      </c>
      <c r="B273" s="118" t="s">
        <v>297</v>
      </c>
      <c r="C273" s="210" t="s">
        <v>6</v>
      </c>
      <c r="D273" s="211">
        <v>100000</v>
      </c>
      <c r="E273" s="210" t="s">
        <v>600</v>
      </c>
      <c r="F273" s="212" t="s">
        <v>549</v>
      </c>
      <c r="G273" s="212" t="s">
        <v>543</v>
      </c>
      <c r="H273" s="212">
        <v>2021</v>
      </c>
    </row>
    <row r="274" spans="1:8" ht="29.25" customHeight="1">
      <c r="A274" s="90" t="s">
        <v>121</v>
      </c>
      <c r="B274" s="118" t="s">
        <v>306</v>
      </c>
      <c r="C274" s="210" t="s">
        <v>6</v>
      </c>
      <c r="D274" s="211">
        <v>100000</v>
      </c>
      <c r="E274" s="210" t="s">
        <v>544</v>
      </c>
      <c r="F274" s="212" t="s">
        <v>579</v>
      </c>
      <c r="G274" s="212" t="s">
        <v>543</v>
      </c>
      <c r="H274" s="212">
        <v>2021</v>
      </c>
    </row>
    <row r="275" spans="1:8" ht="29.25" customHeight="1">
      <c r="A275" s="90" t="s">
        <v>121</v>
      </c>
      <c r="B275" s="118" t="s">
        <v>383</v>
      </c>
      <c r="C275" s="210" t="s">
        <v>6</v>
      </c>
      <c r="D275" s="211">
        <v>100000</v>
      </c>
      <c r="E275" s="210" t="s">
        <v>546</v>
      </c>
      <c r="F275" s="212" t="s">
        <v>545</v>
      </c>
      <c r="G275" s="212" t="s">
        <v>543</v>
      </c>
      <c r="H275" s="212">
        <v>2021</v>
      </c>
    </row>
    <row r="276" spans="1:8" ht="29.25" customHeight="1">
      <c r="A276" s="90" t="s">
        <v>121</v>
      </c>
      <c r="B276" s="118" t="s">
        <v>309</v>
      </c>
      <c r="C276" s="210" t="s">
        <v>6</v>
      </c>
      <c r="D276" s="211">
        <v>100000</v>
      </c>
      <c r="E276" s="210" t="s">
        <v>600</v>
      </c>
      <c r="F276" s="212" t="s">
        <v>545</v>
      </c>
      <c r="G276" s="212" t="s">
        <v>543</v>
      </c>
      <c r="H276" s="212">
        <v>2021</v>
      </c>
    </row>
    <row r="277" spans="1:8" ht="29.25" customHeight="1">
      <c r="A277" s="90" t="s">
        <v>121</v>
      </c>
      <c r="B277" s="118" t="s">
        <v>291</v>
      </c>
      <c r="C277" s="210" t="s">
        <v>6</v>
      </c>
      <c r="D277" s="211">
        <v>100000</v>
      </c>
      <c r="E277" s="210" t="s">
        <v>544</v>
      </c>
      <c r="F277" s="212" t="s">
        <v>582</v>
      </c>
      <c r="G277" s="212" t="s">
        <v>543</v>
      </c>
      <c r="H277" s="212">
        <v>2021</v>
      </c>
    </row>
    <row r="278" spans="1:8" ht="29.25" customHeight="1">
      <c r="A278" s="90" t="s">
        <v>121</v>
      </c>
      <c r="B278" s="118" t="s">
        <v>298</v>
      </c>
      <c r="C278" s="210" t="s">
        <v>6</v>
      </c>
      <c r="D278" s="211">
        <v>100000</v>
      </c>
      <c r="E278" s="210" t="s">
        <v>546</v>
      </c>
      <c r="F278" s="212" t="s">
        <v>553</v>
      </c>
      <c r="G278" s="212" t="s">
        <v>543</v>
      </c>
      <c r="H278" s="212">
        <v>2021</v>
      </c>
    </row>
    <row r="279" spans="1:8" ht="29.25" customHeight="1">
      <c r="A279" s="90" t="s">
        <v>121</v>
      </c>
      <c r="B279" s="118" t="s">
        <v>869</v>
      </c>
      <c r="C279" s="210" t="s">
        <v>6</v>
      </c>
      <c r="D279" s="211">
        <v>99852.112500000003</v>
      </c>
      <c r="E279" s="210" t="s">
        <v>564</v>
      </c>
      <c r="F279" s="212" t="s">
        <v>559</v>
      </c>
      <c r="G279" s="212" t="s">
        <v>543</v>
      </c>
      <c r="H279" s="212">
        <v>2020</v>
      </c>
    </row>
    <row r="280" spans="1:8" ht="29.25" customHeight="1">
      <c r="A280" s="90" t="s">
        <v>121</v>
      </c>
      <c r="B280" s="118" t="s">
        <v>317</v>
      </c>
      <c r="C280" s="210" t="s">
        <v>6</v>
      </c>
      <c r="D280" s="211">
        <v>99446.865000000005</v>
      </c>
      <c r="E280" s="210" t="s">
        <v>541</v>
      </c>
      <c r="F280" s="212" t="s">
        <v>728</v>
      </c>
      <c r="G280" s="212" t="s">
        <v>572</v>
      </c>
      <c r="H280" s="212">
        <v>2020</v>
      </c>
    </row>
    <row r="281" spans="1:8" ht="29.25" customHeight="1">
      <c r="A281" s="90" t="s">
        <v>121</v>
      </c>
      <c r="B281" s="118" t="s">
        <v>319</v>
      </c>
      <c r="C281" s="210" t="s">
        <v>6</v>
      </c>
      <c r="D281" s="211">
        <v>96890.464999999997</v>
      </c>
      <c r="E281" s="210" t="s">
        <v>541</v>
      </c>
      <c r="F281" s="212" t="s">
        <v>559</v>
      </c>
      <c r="G281" s="212" t="s">
        <v>543</v>
      </c>
      <c r="H281" s="212">
        <v>2020</v>
      </c>
    </row>
    <row r="282" spans="1:8" ht="29.25" customHeight="1">
      <c r="A282" s="90" t="s">
        <v>121</v>
      </c>
      <c r="B282" s="118" t="s">
        <v>866</v>
      </c>
      <c r="C282" s="210" t="s">
        <v>6</v>
      </c>
      <c r="D282" s="211">
        <v>92177.102500000008</v>
      </c>
      <c r="E282" s="210" t="s">
        <v>541</v>
      </c>
      <c r="F282" s="212" t="s">
        <v>553</v>
      </c>
      <c r="G282" s="212" t="s">
        <v>543</v>
      </c>
      <c r="H282" s="212">
        <v>2020</v>
      </c>
    </row>
    <row r="283" spans="1:8" ht="29.25" customHeight="1">
      <c r="A283" s="90" t="s">
        <v>121</v>
      </c>
      <c r="B283" s="118" t="s">
        <v>864</v>
      </c>
      <c r="C283" s="210" t="s">
        <v>6</v>
      </c>
      <c r="D283" s="211">
        <v>91201.022499999992</v>
      </c>
      <c r="E283" s="210" t="s">
        <v>556</v>
      </c>
      <c r="F283" s="212" t="s">
        <v>579</v>
      </c>
      <c r="G283" s="212" t="s">
        <v>558</v>
      </c>
      <c r="H283" s="212">
        <v>2020</v>
      </c>
    </row>
    <row r="284" spans="1:8" ht="29.25" customHeight="1">
      <c r="A284" s="90" t="s">
        <v>121</v>
      </c>
      <c r="B284" s="118" t="s">
        <v>320</v>
      </c>
      <c r="C284" s="210" t="s">
        <v>6</v>
      </c>
      <c r="D284" s="211">
        <v>86200.065000000002</v>
      </c>
      <c r="E284" s="210" t="s">
        <v>541</v>
      </c>
      <c r="F284" s="212" t="s">
        <v>579</v>
      </c>
      <c r="G284" s="212" t="s">
        <v>543</v>
      </c>
      <c r="H284" s="212">
        <v>2020</v>
      </c>
    </row>
    <row r="285" spans="1:8" ht="29.25" customHeight="1">
      <c r="A285" s="90" t="s">
        <v>121</v>
      </c>
      <c r="B285" s="118" t="s">
        <v>857</v>
      </c>
      <c r="C285" s="210" t="s">
        <v>6</v>
      </c>
      <c r="D285" s="211">
        <v>86051</v>
      </c>
      <c r="E285" s="210" t="s">
        <v>546</v>
      </c>
      <c r="F285" s="212" t="s">
        <v>550</v>
      </c>
      <c r="G285" s="212" t="s">
        <v>543</v>
      </c>
      <c r="H285" s="212">
        <v>2021</v>
      </c>
    </row>
    <row r="286" spans="1:8" ht="29.25" customHeight="1">
      <c r="A286" s="90" t="s">
        <v>121</v>
      </c>
      <c r="B286" s="118" t="s">
        <v>851</v>
      </c>
      <c r="C286" s="210" t="s">
        <v>6</v>
      </c>
      <c r="D286" s="211">
        <v>77441.490000000005</v>
      </c>
      <c r="E286" s="210" t="s">
        <v>541</v>
      </c>
      <c r="F286" s="212" t="s">
        <v>545</v>
      </c>
      <c r="G286" s="212" t="s">
        <v>543</v>
      </c>
      <c r="H286" s="212">
        <v>2020</v>
      </c>
    </row>
    <row r="287" spans="1:8" ht="29.25" customHeight="1">
      <c r="A287" s="90" t="s">
        <v>121</v>
      </c>
      <c r="B287" s="118" t="s">
        <v>308</v>
      </c>
      <c r="C287" s="210" t="s">
        <v>6</v>
      </c>
      <c r="D287" s="211">
        <v>75055</v>
      </c>
      <c r="E287" s="210" t="s">
        <v>546</v>
      </c>
      <c r="F287" s="212" t="s">
        <v>565</v>
      </c>
      <c r="G287" s="212" t="s">
        <v>543</v>
      </c>
      <c r="H287" s="212">
        <v>2021</v>
      </c>
    </row>
    <row r="288" spans="1:8" ht="29.25" customHeight="1">
      <c r="A288" s="90" t="s">
        <v>121</v>
      </c>
      <c r="B288" s="118" t="s">
        <v>528</v>
      </c>
      <c r="C288" s="210" t="s">
        <v>6</v>
      </c>
      <c r="D288" s="211">
        <v>73440</v>
      </c>
      <c r="E288" s="210" t="s">
        <v>838</v>
      </c>
      <c r="F288" s="212" t="s">
        <v>554</v>
      </c>
      <c r="G288" s="212" t="s">
        <v>543</v>
      </c>
      <c r="H288" s="212">
        <v>2021</v>
      </c>
    </row>
    <row r="289" spans="1:8" ht="29.25" customHeight="1">
      <c r="A289" s="90" t="s">
        <v>121</v>
      </c>
      <c r="B289" s="118" t="s">
        <v>844</v>
      </c>
      <c r="C289" s="210" t="s">
        <v>6</v>
      </c>
      <c r="D289" s="211">
        <v>70424.462499999994</v>
      </c>
      <c r="E289" s="210" t="s">
        <v>541</v>
      </c>
      <c r="F289" s="212" t="s">
        <v>562</v>
      </c>
      <c r="G289" s="212" t="s">
        <v>572</v>
      </c>
      <c r="H289" s="212">
        <v>2020</v>
      </c>
    </row>
    <row r="290" spans="1:8" ht="29.25" customHeight="1">
      <c r="A290" s="90" t="s">
        <v>121</v>
      </c>
      <c r="B290" s="118" t="s">
        <v>842</v>
      </c>
      <c r="C290" s="210" t="s">
        <v>6</v>
      </c>
      <c r="D290" s="211">
        <v>70000.332500000004</v>
      </c>
      <c r="E290" s="210" t="s">
        <v>541</v>
      </c>
      <c r="F290" s="212" t="s">
        <v>579</v>
      </c>
      <c r="G290" s="212" t="s">
        <v>543</v>
      </c>
      <c r="H290" s="212">
        <v>2020</v>
      </c>
    </row>
    <row r="291" spans="1:8" ht="29.25" customHeight="1">
      <c r="A291" s="90" t="s">
        <v>121</v>
      </c>
      <c r="B291" s="118" t="s">
        <v>841</v>
      </c>
      <c r="C291" s="210" t="s">
        <v>6</v>
      </c>
      <c r="D291" s="211">
        <v>69891.395000000004</v>
      </c>
      <c r="E291" s="210" t="s">
        <v>541</v>
      </c>
      <c r="F291" s="212" t="s">
        <v>568</v>
      </c>
      <c r="G291" s="212" t="s">
        <v>543</v>
      </c>
      <c r="H291" s="212">
        <v>2020</v>
      </c>
    </row>
    <row r="292" spans="1:8" ht="29.25" customHeight="1">
      <c r="A292" s="90" t="s">
        <v>121</v>
      </c>
      <c r="B292" s="118" t="s">
        <v>840</v>
      </c>
      <c r="C292" s="210" t="s">
        <v>6</v>
      </c>
      <c r="D292" s="211">
        <v>69410.617499999993</v>
      </c>
      <c r="E292" s="210" t="s">
        <v>556</v>
      </c>
      <c r="F292" s="212" t="s">
        <v>560</v>
      </c>
      <c r="G292" s="212" t="s">
        <v>543</v>
      </c>
      <c r="H292" s="212">
        <v>2020</v>
      </c>
    </row>
    <row r="293" spans="1:8" ht="29.25" customHeight="1">
      <c r="A293" s="90" t="s">
        <v>121</v>
      </c>
      <c r="B293" s="118" t="s">
        <v>307</v>
      </c>
      <c r="C293" s="210" t="s">
        <v>6</v>
      </c>
      <c r="D293" s="211">
        <v>69100</v>
      </c>
      <c r="E293" s="210" t="s">
        <v>546</v>
      </c>
      <c r="F293" s="212" t="s">
        <v>553</v>
      </c>
      <c r="G293" s="212" t="s">
        <v>543</v>
      </c>
      <c r="H293" s="212">
        <v>2021</v>
      </c>
    </row>
    <row r="294" spans="1:8" ht="29.25" customHeight="1">
      <c r="A294" s="90" t="s">
        <v>121</v>
      </c>
      <c r="B294" s="118" t="s">
        <v>318</v>
      </c>
      <c r="C294" s="210" t="s">
        <v>6</v>
      </c>
      <c r="D294" s="211">
        <v>68146</v>
      </c>
      <c r="E294" s="210" t="s">
        <v>541</v>
      </c>
      <c r="F294" s="212" t="s">
        <v>559</v>
      </c>
      <c r="G294" s="212" t="s">
        <v>543</v>
      </c>
      <c r="H294" s="212">
        <v>2020</v>
      </c>
    </row>
    <row r="295" spans="1:8" ht="29.25" customHeight="1">
      <c r="A295" s="90" t="s">
        <v>121</v>
      </c>
      <c r="B295" s="118" t="s">
        <v>837</v>
      </c>
      <c r="C295" s="210" t="s">
        <v>6</v>
      </c>
      <c r="D295" s="211">
        <v>68024</v>
      </c>
      <c r="E295" s="210" t="s">
        <v>541</v>
      </c>
      <c r="F295" s="212" t="s">
        <v>560</v>
      </c>
      <c r="G295" s="212" t="s">
        <v>572</v>
      </c>
      <c r="H295" s="212">
        <v>2020</v>
      </c>
    </row>
    <row r="296" spans="1:8" ht="29.25" customHeight="1">
      <c r="A296" s="90" t="s">
        <v>121</v>
      </c>
      <c r="B296" s="118" t="s">
        <v>835</v>
      </c>
      <c r="C296" s="210" t="s">
        <v>6</v>
      </c>
      <c r="D296" s="211">
        <v>66331.317500000005</v>
      </c>
      <c r="E296" s="210" t="s">
        <v>556</v>
      </c>
      <c r="F296" s="212" t="s">
        <v>559</v>
      </c>
      <c r="G296" s="212" t="s">
        <v>543</v>
      </c>
      <c r="H296" s="212">
        <v>2020</v>
      </c>
    </row>
    <row r="297" spans="1:8" ht="29.25" customHeight="1">
      <c r="A297" s="90" t="s">
        <v>121</v>
      </c>
      <c r="B297" s="118" t="s">
        <v>285</v>
      </c>
      <c r="C297" s="210" t="s">
        <v>6</v>
      </c>
      <c r="D297" s="211">
        <v>66143</v>
      </c>
      <c r="E297" s="210" t="s">
        <v>546</v>
      </c>
      <c r="F297" s="212" t="s">
        <v>589</v>
      </c>
      <c r="G297" s="212" t="s">
        <v>543</v>
      </c>
      <c r="H297" s="212">
        <v>2021</v>
      </c>
    </row>
    <row r="298" spans="1:8" ht="29.25" customHeight="1">
      <c r="A298" s="90" t="s">
        <v>121</v>
      </c>
      <c r="B298" s="118" t="s">
        <v>833</v>
      </c>
      <c r="C298" s="210" t="s">
        <v>6</v>
      </c>
      <c r="D298" s="211">
        <v>64685.635000000002</v>
      </c>
      <c r="E298" s="210" t="s">
        <v>556</v>
      </c>
      <c r="F298" s="212" t="s">
        <v>559</v>
      </c>
      <c r="G298" s="212" t="s">
        <v>543</v>
      </c>
      <c r="H298" s="212">
        <v>2020</v>
      </c>
    </row>
    <row r="299" spans="1:8" ht="29.25" customHeight="1">
      <c r="A299" s="90" t="s">
        <v>121</v>
      </c>
      <c r="B299" s="118" t="s">
        <v>831</v>
      </c>
      <c r="C299" s="210" t="s">
        <v>6</v>
      </c>
      <c r="D299" s="211">
        <v>63400.172500000001</v>
      </c>
      <c r="E299" s="210" t="s">
        <v>541</v>
      </c>
      <c r="F299" s="212" t="s">
        <v>547</v>
      </c>
      <c r="G299" s="212" t="s">
        <v>543</v>
      </c>
      <c r="H299" s="212">
        <v>2020</v>
      </c>
    </row>
    <row r="300" spans="1:8" ht="29.25" customHeight="1">
      <c r="A300" s="90" t="s">
        <v>121</v>
      </c>
      <c r="B300" s="118" t="s">
        <v>319</v>
      </c>
      <c r="C300" s="210" t="s">
        <v>6</v>
      </c>
      <c r="D300" s="211">
        <v>59514</v>
      </c>
      <c r="E300" s="210" t="s">
        <v>546</v>
      </c>
      <c r="F300" s="212" t="s">
        <v>565</v>
      </c>
      <c r="G300" s="212" t="s">
        <v>543</v>
      </c>
      <c r="H300" s="212">
        <v>2021</v>
      </c>
    </row>
    <row r="301" spans="1:8" ht="29.25" customHeight="1">
      <c r="A301" s="90" t="s">
        <v>121</v>
      </c>
      <c r="B301" s="118" t="s">
        <v>273</v>
      </c>
      <c r="C301" s="210" t="s">
        <v>6</v>
      </c>
      <c r="D301" s="211">
        <v>59330.267500000002</v>
      </c>
      <c r="E301" s="210" t="s">
        <v>541</v>
      </c>
      <c r="F301" s="212" t="s">
        <v>545</v>
      </c>
      <c r="G301" s="212" t="s">
        <v>558</v>
      </c>
      <c r="H301" s="212">
        <v>2020</v>
      </c>
    </row>
    <row r="302" spans="1:8" ht="29.25" customHeight="1">
      <c r="A302" s="90" t="s">
        <v>121</v>
      </c>
      <c r="B302" s="118" t="s">
        <v>275</v>
      </c>
      <c r="C302" s="210" t="s">
        <v>6</v>
      </c>
      <c r="D302" s="211">
        <v>57901.0075</v>
      </c>
      <c r="E302" s="210" t="s">
        <v>564</v>
      </c>
      <c r="F302" s="212" t="s">
        <v>553</v>
      </c>
      <c r="G302" s="212" t="s">
        <v>543</v>
      </c>
      <c r="H302" s="212">
        <v>2020</v>
      </c>
    </row>
    <row r="303" spans="1:8" ht="29.25" customHeight="1">
      <c r="A303" s="90" t="s">
        <v>121</v>
      </c>
      <c r="B303" s="118" t="s">
        <v>110</v>
      </c>
      <c r="C303" s="210" t="s">
        <v>6</v>
      </c>
      <c r="D303" s="211">
        <v>57532.072500000002</v>
      </c>
      <c r="E303" s="210" t="s">
        <v>541</v>
      </c>
      <c r="F303" s="212" t="s">
        <v>560</v>
      </c>
      <c r="G303" s="212" t="s">
        <v>543</v>
      </c>
      <c r="H303" s="212">
        <v>2020</v>
      </c>
    </row>
    <row r="304" spans="1:8" ht="29.25" customHeight="1">
      <c r="A304" s="90" t="s">
        <v>121</v>
      </c>
      <c r="B304" s="118" t="s">
        <v>323</v>
      </c>
      <c r="C304" s="210" t="s">
        <v>6</v>
      </c>
      <c r="D304" s="211">
        <v>56781.130000000005</v>
      </c>
      <c r="E304" s="210" t="s">
        <v>541</v>
      </c>
      <c r="F304" s="212" t="s">
        <v>560</v>
      </c>
      <c r="G304" s="212" t="s">
        <v>543</v>
      </c>
      <c r="H304" s="212">
        <v>2020</v>
      </c>
    </row>
    <row r="305" spans="1:8" ht="29.25" customHeight="1">
      <c r="A305" s="90" t="s">
        <v>121</v>
      </c>
      <c r="B305" s="118" t="s">
        <v>814</v>
      </c>
      <c r="C305" s="210" t="s">
        <v>6</v>
      </c>
      <c r="D305" s="211">
        <v>55396.897499999999</v>
      </c>
      <c r="E305" s="210" t="s">
        <v>564</v>
      </c>
      <c r="F305" s="212" t="s">
        <v>545</v>
      </c>
      <c r="G305" s="212" t="s">
        <v>543</v>
      </c>
      <c r="H305" s="212">
        <v>2020</v>
      </c>
    </row>
    <row r="306" spans="1:8" ht="29.25" customHeight="1">
      <c r="A306" s="90" t="s">
        <v>121</v>
      </c>
      <c r="B306" s="118" t="s">
        <v>442</v>
      </c>
      <c r="C306" s="210" t="s">
        <v>6</v>
      </c>
      <c r="D306" s="211">
        <v>54049</v>
      </c>
      <c r="E306" s="210" t="s">
        <v>546</v>
      </c>
      <c r="F306" s="212" t="s">
        <v>549</v>
      </c>
      <c r="G306" s="212" t="s">
        <v>543</v>
      </c>
      <c r="H306" s="212">
        <v>2021</v>
      </c>
    </row>
    <row r="307" spans="1:8" ht="29.25" customHeight="1">
      <c r="A307" s="90" t="s">
        <v>121</v>
      </c>
      <c r="B307" s="118" t="s">
        <v>809</v>
      </c>
      <c r="C307" s="210" t="s">
        <v>6</v>
      </c>
      <c r="D307" s="211">
        <v>53642</v>
      </c>
      <c r="E307" s="210" t="s">
        <v>541</v>
      </c>
      <c r="F307" s="212" t="s">
        <v>559</v>
      </c>
      <c r="G307" s="212" t="s">
        <v>572</v>
      </c>
      <c r="H307" s="212">
        <v>2020</v>
      </c>
    </row>
    <row r="308" spans="1:8" ht="29.25" customHeight="1">
      <c r="A308" s="90" t="s">
        <v>121</v>
      </c>
      <c r="B308" s="118" t="s">
        <v>806</v>
      </c>
      <c r="C308" s="210" t="s">
        <v>6</v>
      </c>
      <c r="D308" s="211">
        <v>53237.03</v>
      </c>
      <c r="E308" s="210" t="s">
        <v>564</v>
      </c>
      <c r="F308" s="212" t="s">
        <v>559</v>
      </c>
      <c r="G308" s="212" t="s">
        <v>543</v>
      </c>
      <c r="H308" s="212">
        <v>2020</v>
      </c>
    </row>
    <row r="309" spans="1:8" ht="29.25" customHeight="1">
      <c r="A309" s="90" t="s">
        <v>121</v>
      </c>
      <c r="B309" s="118" t="s">
        <v>796</v>
      </c>
      <c r="C309" s="210" t="s">
        <v>6</v>
      </c>
      <c r="D309" s="211">
        <v>50314.6</v>
      </c>
      <c r="E309" s="210" t="s">
        <v>541</v>
      </c>
      <c r="F309" s="212" t="s">
        <v>545</v>
      </c>
      <c r="G309" s="212" t="s">
        <v>543</v>
      </c>
      <c r="H309" s="212">
        <v>2020</v>
      </c>
    </row>
    <row r="310" spans="1:8" ht="29.25" customHeight="1">
      <c r="A310" s="90" t="s">
        <v>121</v>
      </c>
      <c r="B310" s="118" t="s">
        <v>526</v>
      </c>
      <c r="C310" s="210" t="s">
        <v>6</v>
      </c>
      <c r="D310" s="211">
        <v>50000</v>
      </c>
      <c r="E310" s="210" t="s">
        <v>544</v>
      </c>
      <c r="F310" s="212" t="s">
        <v>565</v>
      </c>
      <c r="G310" s="212" t="s">
        <v>543</v>
      </c>
      <c r="H310" s="212">
        <v>2021</v>
      </c>
    </row>
    <row r="311" spans="1:8" ht="29.25" customHeight="1">
      <c r="A311" s="90" t="s">
        <v>121</v>
      </c>
      <c r="B311" s="118" t="s">
        <v>324</v>
      </c>
      <c r="C311" s="210" t="s">
        <v>6</v>
      </c>
      <c r="D311" s="211">
        <v>48355.177499999998</v>
      </c>
      <c r="E311" s="210" t="s">
        <v>541</v>
      </c>
      <c r="F311" s="212" t="s">
        <v>560</v>
      </c>
      <c r="G311" s="212" t="s">
        <v>543</v>
      </c>
      <c r="H311" s="212">
        <v>2020</v>
      </c>
    </row>
    <row r="312" spans="1:8" ht="29.25" customHeight="1">
      <c r="A312" s="90" t="s">
        <v>121</v>
      </c>
      <c r="B312" s="118" t="s">
        <v>325</v>
      </c>
      <c r="C312" s="210" t="s">
        <v>6</v>
      </c>
      <c r="D312" s="211">
        <v>47031</v>
      </c>
      <c r="E312" s="210" t="s">
        <v>541</v>
      </c>
      <c r="F312" s="212" t="s">
        <v>560</v>
      </c>
      <c r="G312" s="212" t="s">
        <v>543</v>
      </c>
      <c r="H312" s="212">
        <v>2020</v>
      </c>
    </row>
    <row r="313" spans="1:8" ht="29.25" customHeight="1">
      <c r="A313" s="90" t="s">
        <v>121</v>
      </c>
      <c r="B313" s="118" t="s">
        <v>413</v>
      </c>
      <c r="C313" s="210" t="s">
        <v>6</v>
      </c>
      <c r="D313" s="211">
        <v>46239</v>
      </c>
      <c r="E313" s="210" t="s">
        <v>544</v>
      </c>
      <c r="F313" s="212" t="s">
        <v>545</v>
      </c>
      <c r="G313" s="212" t="s">
        <v>543</v>
      </c>
      <c r="H313" s="212">
        <v>2021</v>
      </c>
    </row>
    <row r="314" spans="1:8" ht="29.25" customHeight="1">
      <c r="A314" s="90" t="s">
        <v>121</v>
      </c>
      <c r="B314" s="118" t="s">
        <v>276</v>
      </c>
      <c r="C314" s="210" t="s">
        <v>6</v>
      </c>
      <c r="D314" s="211">
        <v>45594.931436170227</v>
      </c>
      <c r="E314" s="210" t="s">
        <v>541</v>
      </c>
      <c r="F314" s="212" t="s">
        <v>628</v>
      </c>
      <c r="G314" s="212" t="s">
        <v>543</v>
      </c>
      <c r="H314" s="212">
        <v>2020</v>
      </c>
    </row>
    <row r="315" spans="1:8" ht="29.25" customHeight="1">
      <c r="A315" s="90" t="s">
        <v>121</v>
      </c>
      <c r="B315" s="118" t="s">
        <v>787</v>
      </c>
      <c r="C315" s="210" t="s">
        <v>6</v>
      </c>
      <c r="D315" s="211">
        <v>45291.854999999996</v>
      </c>
      <c r="E315" s="210" t="s">
        <v>541</v>
      </c>
      <c r="F315" s="212" t="s">
        <v>548</v>
      </c>
      <c r="G315" s="212" t="s">
        <v>572</v>
      </c>
      <c r="H315" s="212">
        <v>2020</v>
      </c>
    </row>
    <row r="316" spans="1:8" ht="29.25" customHeight="1">
      <c r="A316" s="90" t="s">
        <v>121</v>
      </c>
      <c r="B316" s="118" t="s">
        <v>786</v>
      </c>
      <c r="C316" s="210" t="s">
        <v>6</v>
      </c>
      <c r="D316" s="211">
        <v>44628.0625</v>
      </c>
      <c r="E316" s="210" t="s">
        <v>556</v>
      </c>
      <c r="F316" s="212" t="s">
        <v>607</v>
      </c>
      <c r="G316" s="212" t="s">
        <v>543</v>
      </c>
      <c r="H316" s="212">
        <v>2020</v>
      </c>
    </row>
    <row r="317" spans="1:8" ht="29.25" customHeight="1">
      <c r="A317" s="90" t="s">
        <v>121</v>
      </c>
      <c r="B317" s="118" t="s">
        <v>326</v>
      </c>
      <c r="C317" s="210" t="s">
        <v>6</v>
      </c>
      <c r="D317" s="211">
        <v>43766.729999999996</v>
      </c>
      <c r="E317" s="210" t="s">
        <v>541</v>
      </c>
      <c r="F317" s="212" t="s">
        <v>553</v>
      </c>
      <c r="G317" s="212" t="s">
        <v>543</v>
      </c>
      <c r="H317" s="212">
        <v>2020</v>
      </c>
    </row>
    <row r="318" spans="1:8" ht="29.25" customHeight="1">
      <c r="A318" s="90" t="s">
        <v>121</v>
      </c>
      <c r="B318" s="118" t="s">
        <v>321</v>
      </c>
      <c r="C318" s="210" t="s">
        <v>6</v>
      </c>
      <c r="D318" s="211">
        <v>43711</v>
      </c>
      <c r="E318" s="210" t="s">
        <v>556</v>
      </c>
      <c r="F318" s="212" t="s">
        <v>562</v>
      </c>
      <c r="G318" s="212" t="s">
        <v>572</v>
      </c>
      <c r="H318" s="212">
        <v>2020</v>
      </c>
    </row>
    <row r="319" spans="1:8" ht="29.25" customHeight="1">
      <c r="A319" s="90" t="s">
        <v>121</v>
      </c>
      <c r="B319" s="118" t="s">
        <v>525</v>
      </c>
      <c r="C319" s="210" t="s">
        <v>6</v>
      </c>
      <c r="D319" s="211">
        <v>43551</v>
      </c>
      <c r="E319" s="210" t="s">
        <v>546</v>
      </c>
      <c r="F319" s="212" t="s">
        <v>784</v>
      </c>
      <c r="G319" s="212" t="s">
        <v>543</v>
      </c>
      <c r="H319" s="212">
        <v>2021</v>
      </c>
    </row>
    <row r="320" spans="1:8" ht="29.25" customHeight="1">
      <c r="A320" s="90" t="s">
        <v>121</v>
      </c>
      <c r="B320" s="118" t="s">
        <v>327</v>
      </c>
      <c r="C320" s="210" t="s">
        <v>6</v>
      </c>
      <c r="D320" s="211">
        <v>43313.55</v>
      </c>
      <c r="E320" s="210" t="s">
        <v>541</v>
      </c>
      <c r="F320" s="212" t="s">
        <v>562</v>
      </c>
      <c r="G320" s="212" t="s">
        <v>572</v>
      </c>
      <c r="H320" s="212">
        <v>2020</v>
      </c>
    </row>
    <row r="321" spans="1:8" ht="29.25" customHeight="1">
      <c r="A321" s="90" t="s">
        <v>121</v>
      </c>
      <c r="B321" s="118" t="s">
        <v>782</v>
      </c>
      <c r="C321" s="210" t="s">
        <v>6</v>
      </c>
      <c r="D321" s="211">
        <v>43155.227500000001</v>
      </c>
      <c r="E321" s="210" t="s">
        <v>556</v>
      </c>
      <c r="F321" s="212" t="s">
        <v>614</v>
      </c>
      <c r="G321" s="212" t="s">
        <v>543</v>
      </c>
      <c r="H321" s="212">
        <v>2020</v>
      </c>
    </row>
    <row r="322" spans="1:8" ht="29.25" customHeight="1">
      <c r="A322" s="90" t="s">
        <v>121</v>
      </c>
      <c r="B322" s="118" t="s">
        <v>328</v>
      </c>
      <c r="C322" s="210" t="s">
        <v>6</v>
      </c>
      <c r="D322" s="211">
        <v>42594.5625</v>
      </c>
      <c r="E322" s="210" t="s">
        <v>564</v>
      </c>
      <c r="F322" s="212" t="s">
        <v>560</v>
      </c>
      <c r="G322" s="212" t="s">
        <v>572</v>
      </c>
      <c r="H322" s="212">
        <v>2020</v>
      </c>
    </row>
    <row r="323" spans="1:8" ht="29.25" customHeight="1">
      <c r="A323" s="90" t="s">
        <v>121</v>
      </c>
      <c r="B323" s="118" t="s">
        <v>98</v>
      </c>
      <c r="C323" s="210" t="s">
        <v>6</v>
      </c>
      <c r="D323" s="211">
        <v>42247.415000000001</v>
      </c>
      <c r="E323" s="210" t="s">
        <v>541</v>
      </c>
      <c r="F323" s="212" t="s">
        <v>568</v>
      </c>
      <c r="G323" s="212" t="s">
        <v>543</v>
      </c>
      <c r="H323" s="212">
        <v>2020</v>
      </c>
    </row>
    <row r="324" spans="1:8" ht="29.25" customHeight="1">
      <c r="A324" s="90" t="s">
        <v>121</v>
      </c>
      <c r="B324" s="118" t="s">
        <v>524</v>
      </c>
      <c r="C324" s="210" t="s">
        <v>6</v>
      </c>
      <c r="D324" s="211">
        <v>42000</v>
      </c>
      <c r="E324" s="210" t="s">
        <v>564</v>
      </c>
      <c r="F324" s="212" t="s">
        <v>550</v>
      </c>
      <c r="G324" s="212" t="s">
        <v>543</v>
      </c>
      <c r="H324" s="212">
        <v>2021</v>
      </c>
    </row>
    <row r="325" spans="1:8" ht="29.25" customHeight="1">
      <c r="A325" s="90" t="s">
        <v>121</v>
      </c>
      <c r="B325" s="118" t="s">
        <v>779</v>
      </c>
      <c r="C325" s="210" t="s">
        <v>6</v>
      </c>
      <c r="D325" s="211">
        <v>40710.67</v>
      </c>
      <c r="E325" s="210" t="s">
        <v>541</v>
      </c>
      <c r="F325" s="212" t="s">
        <v>562</v>
      </c>
      <c r="G325" s="212" t="s">
        <v>543</v>
      </c>
      <c r="H325" s="212">
        <v>2020</v>
      </c>
    </row>
    <row r="326" spans="1:8" ht="29.25" customHeight="1">
      <c r="A326" s="90" t="s">
        <v>121</v>
      </c>
      <c r="B326" s="118" t="s">
        <v>777</v>
      </c>
      <c r="C326" s="210" t="s">
        <v>6</v>
      </c>
      <c r="D326" s="211">
        <v>40643.854999999996</v>
      </c>
      <c r="E326" s="210" t="s">
        <v>541</v>
      </c>
      <c r="F326" s="212" t="s">
        <v>559</v>
      </c>
      <c r="G326" s="212" t="s">
        <v>543</v>
      </c>
      <c r="H326" s="212">
        <v>2020</v>
      </c>
    </row>
    <row r="327" spans="1:8" ht="29.25" customHeight="1">
      <c r="A327" s="90" t="s">
        <v>121</v>
      </c>
      <c r="B327" s="118" t="s">
        <v>482</v>
      </c>
      <c r="C327" s="210" t="s">
        <v>6</v>
      </c>
      <c r="D327" s="211">
        <v>40412</v>
      </c>
      <c r="E327" s="210" t="s">
        <v>546</v>
      </c>
      <c r="F327" s="212" t="s">
        <v>550</v>
      </c>
      <c r="G327" s="212" t="s">
        <v>543</v>
      </c>
      <c r="H327" s="212">
        <v>2021</v>
      </c>
    </row>
    <row r="328" spans="1:8" ht="29.25" customHeight="1">
      <c r="A328" s="90" t="s">
        <v>121</v>
      </c>
      <c r="B328" s="118" t="s">
        <v>274</v>
      </c>
      <c r="C328" s="210" t="s">
        <v>6</v>
      </c>
      <c r="D328" s="211">
        <v>39880</v>
      </c>
      <c r="E328" s="210" t="s">
        <v>541</v>
      </c>
      <c r="F328" s="212" t="s">
        <v>607</v>
      </c>
      <c r="G328" s="212" t="s">
        <v>543</v>
      </c>
      <c r="H328" s="212">
        <v>2020</v>
      </c>
    </row>
    <row r="329" spans="1:8" ht="29.25" customHeight="1">
      <c r="A329" s="90" t="s">
        <v>121</v>
      </c>
      <c r="B329" s="118" t="s">
        <v>773</v>
      </c>
      <c r="C329" s="210" t="s">
        <v>6</v>
      </c>
      <c r="D329" s="211">
        <v>39830</v>
      </c>
      <c r="E329" s="210" t="s">
        <v>556</v>
      </c>
      <c r="F329" s="212" t="s">
        <v>559</v>
      </c>
      <c r="G329" s="212" t="s">
        <v>543</v>
      </c>
      <c r="H329" s="212">
        <v>2020</v>
      </c>
    </row>
    <row r="330" spans="1:8" ht="29.25" customHeight="1">
      <c r="A330" s="90" t="s">
        <v>121</v>
      </c>
      <c r="B330" s="118" t="s">
        <v>772</v>
      </c>
      <c r="C330" s="210" t="s">
        <v>6</v>
      </c>
      <c r="D330" s="211">
        <v>39718.612500000003</v>
      </c>
      <c r="E330" s="210" t="s">
        <v>541</v>
      </c>
      <c r="F330" s="212" t="s">
        <v>560</v>
      </c>
      <c r="G330" s="212" t="s">
        <v>543</v>
      </c>
      <c r="H330" s="212">
        <v>2020</v>
      </c>
    </row>
    <row r="331" spans="1:8" ht="29.25" customHeight="1">
      <c r="A331" s="90" t="s">
        <v>121</v>
      </c>
      <c r="B331" s="118" t="s">
        <v>322</v>
      </c>
      <c r="C331" s="210" t="s">
        <v>6</v>
      </c>
      <c r="D331" s="211">
        <v>39467</v>
      </c>
      <c r="E331" s="210" t="s">
        <v>541</v>
      </c>
      <c r="F331" s="212" t="s">
        <v>560</v>
      </c>
      <c r="G331" s="212" t="s">
        <v>558</v>
      </c>
      <c r="H331" s="212">
        <v>2020</v>
      </c>
    </row>
    <row r="332" spans="1:8" ht="29.25" customHeight="1">
      <c r="A332" s="90" t="s">
        <v>121</v>
      </c>
      <c r="B332" s="118" t="s">
        <v>522</v>
      </c>
      <c r="C332" s="210" t="s">
        <v>6</v>
      </c>
      <c r="D332" s="211">
        <v>39161</v>
      </c>
      <c r="E332" s="210" t="s">
        <v>546</v>
      </c>
      <c r="F332" s="212" t="s">
        <v>545</v>
      </c>
      <c r="G332" s="212" t="s">
        <v>543</v>
      </c>
      <c r="H332" s="212">
        <v>2021</v>
      </c>
    </row>
    <row r="333" spans="1:8" ht="29.25" customHeight="1">
      <c r="A333" s="90" t="s">
        <v>121</v>
      </c>
      <c r="B333" s="118" t="s">
        <v>323</v>
      </c>
      <c r="C333" s="210" t="s">
        <v>6</v>
      </c>
      <c r="D333" s="211">
        <v>38806</v>
      </c>
      <c r="E333" s="210" t="s">
        <v>546</v>
      </c>
      <c r="F333" s="212" t="s">
        <v>549</v>
      </c>
      <c r="G333" s="212" t="s">
        <v>543</v>
      </c>
      <c r="H333" s="212">
        <v>2021</v>
      </c>
    </row>
    <row r="334" spans="1:8" ht="29.25" customHeight="1">
      <c r="A334" s="90" t="s">
        <v>121</v>
      </c>
      <c r="B334" s="118" t="s">
        <v>78</v>
      </c>
      <c r="C334" s="210" t="s">
        <v>6</v>
      </c>
      <c r="D334" s="211">
        <v>36854</v>
      </c>
      <c r="E334" s="210" t="s">
        <v>546</v>
      </c>
      <c r="F334" s="212" t="s">
        <v>550</v>
      </c>
      <c r="G334" s="212" t="s">
        <v>543</v>
      </c>
      <c r="H334" s="212">
        <v>2021</v>
      </c>
    </row>
    <row r="335" spans="1:8" ht="29.25" customHeight="1">
      <c r="A335" s="90" t="s">
        <v>121</v>
      </c>
      <c r="B335" s="118" t="s">
        <v>759</v>
      </c>
      <c r="C335" s="210" t="s">
        <v>6</v>
      </c>
      <c r="D335" s="211">
        <v>36125</v>
      </c>
      <c r="E335" s="210" t="s">
        <v>541</v>
      </c>
      <c r="F335" s="212" t="s">
        <v>562</v>
      </c>
      <c r="G335" s="212" t="s">
        <v>543</v>
      </c>
      <c r="H335" s="212">
        <v>2020</v>
      </c>
    </row>
    <row r="336" spans="1:8" ht="29.25" customHeight="1">
      <c r="A336" s="90" t="s">
        <v>121</v>
      </c>
      <c r="B336" s="118" t="s">
        <v>277</v>
      </c>
      <c r="C336" s="210" t="s">
        <v>6</v>
      </c>
      <c r="D336" s="211">
        <v>35467.145000000004</v>
      </c>
      <c r="E336" s="210" t="s">
        <v>556</v>
      </c>
      <c r="F336" s="212" t="s">
        <v>559</v>
      </c>
      <c r="G336" s="212" t="s">
        <v>543</v>
      </c>
      <c r="H336" s="212">
        <v>2020</v>
      </c>
    </row>
    <row r="337" spans="1:8" ht="29.25" customHeight="1">
      <c r="A337" s="90" t="s">
        <v>121</v>
      </c>
      <c r="B337" s="118" t="s">
        <v>329</v>
      </c>
      <c r="C337" s="210" t="s">
        <v>6</v>
      </c>
      <c r="D337" s="211">
        <v>34594.192500000005</v>
      </c>
      <c r="E337" s="210" t="s">
        <v>541</v>
      </c>
      <c r="F337" s="212" t="s">
        <v>560</v>
      </c>
      <c r="G337" s="212" t="s">
        <v>543</v>
      </c>
      <c r="H337" s="212">
        <v>2020</v>
      </c>
    </row>
    <row r="338" spans="1:8" ht="29.25" customHeight="1">
      <c r="A338" s="90" t="s">
        <v>121</v>
      </c>
      <c r="B338" s="118" t="s">
        <v>330</v>
      </c>
      <c r="C338" s="210" t="s">
        <v>6</v>
      </c>
      <c r="D338" s="211">
        <v>33729.955000000002</v>
      </c>
      <c r="E338" s="210" t="s">
        <v>541</v>
      </c>
      <c r="F338" s="212" t="s">
        <v>553</v>
      </c>
      <c r="G338" s="212" t="s">
        <v>572</v>
      </c>
      <c r="H338" s="212">
        <v>2020</v>
      </c>
    </row>
    <row r="339" spans="1:8" ht="29.25" customHeight="1">
      <c r="A339" s="90" t="s">
        <v>121</v>
      </c>
      <c r="B339" s="118" t="s">
        <v>331</v>
      </c>
      <c r="C339" s="210" t="s">
        <v>6</v>
      </c>
      <c r="D339" s="211">
        <v>33556</v>
      </c>
      <c r="E339" s="210" t="s">
        <v>541</v>
      </c>
      <c r="F339" s="212" t="s">
        <v>548</v>
      </c>
      <c r="G339" s="212" t="s">
        <v>558</v>
      </c>
      <c r="H339" s="212">
        <v>2020</v>
      </c>
    </row>
    <row r="340" spans="1:8" ht="29.25" customHeight="1">
      <c r="A340" s="90" t="s">
        <v>121</v>
      </c>
      <c r="B340" s="118" t="s">
        <v>749</v>
      </c>
      <c r="C340" s="210" t="s">
        <v>6</v>
      </c>
      <c r="D340" s="211">
        <v>33232.648447469313</v>
      </c>
      <c r="E340" s="210" t="s">
        <v>541</v>
      </c>
      <c r="F340" s="212" t="s">
        <v>750</v>
      </c>
      <c r="G340" s="212" t="s">
        <v>543</v>
      </c>
      <c r="H340" s="212">
        <v>2020</v>
      </c>
    </row>
    <row r="341" spans="1:8" ht="29.25" customHeight="1">
      <c r="A341" s="90" t="s">
        <v>121</v>
      </c>
      <c r="B341" s="118" t="s">
        <v>518</v>
      </c>
      <c r="C341" s="210" t="s">
        <v>6</v>
      </c>
      <c r="D341" s="211">
        <v>32505</v>
      </c>
      <c r="E341" s="210" t="s">
        <v>544</v>
      </c>
      <c r="F341" s="212" t="s">
        <v>545</v>
      </c>
      <c r="G341" s="212" t="s">
        <v>543</v>
      </c>
      <c r="H341" s="212">
        <v>2021</v>
      </c>
    </row>
    <row r="342" spans="1:8" ht="29.25" customHeight="1">
      <c r="A342" s="90" t="s">
        <v>121</v>
      </c>
      <c r="B342" s="118" t="s">
        <v>332</v>
      </c>
      <c r="C342" s="210" t="s">
        <v>6</v>
      </c>
      <c r="D342" s="211">
        <v>31995.67</v>
      </c>
      <c r="E342" s="210" t="s">
        <v>541</v>
      </c>
      <c r="F342" s="212" t="s">
        <v>560</v>
      </c>
      <c r="G342" s="212" t="s">
        <v>543</v>
      </c>
      <c r="H342" s="212">
        <v>2020</v>
      </c>
    </row>
    <row r="343" spans="1:8" ht="29.25" customHeight="1">
      <c r="A343" s="90" t="s">
        <v>121</v>
      </c>
      <c r="B343" s="118" t="s">
        <v>742</v>
      </c>
      <c r="C343" s="210" t="s">
        <v>6</v>
      </c>
      <c r="D343" s="211">
        <v>31991</v>
      </c>
      <c r="E343" s="210" t="s">
        <v>564</v>
      </c>
      <c r="F343" s="212" t="s">
        <v>553</v>
      </c>
      <c r="G343" s="212" t="s">
        <v>543</v>
      </c>
      <c r="H343" s="212">
        <v>2020</v>
      </c>
    </row>
    <row r="344" spans="1:8" ht="29.25" customHeight="1">
      <c r="A344" s="90" t="s">
        <v>121</v>
      </c>
      <c r="B344" s="118" t="s">
        <v>740</v>
      </c>
      <c r="C344" s="210" t="s">
        <v>6</v>
      </c>
      <c r="D344" s="211">
        <v>31282.4925</v>
      </c>
      <c r="E344" s="210" t="s">
        <v>541</v>
      </c>
      <c r="F344" s="212" t="s">
        <v>560</v>
      </c>
      <c r="G344" s="212" t="s">
        <v>543</v>
      </c>
      <c r="H344" s="212">
        <v>2020</v>
      </c>
    </row>
    <row r="345" spans="1:8" ht="29.25" customHeight="1">
      <c r="A345" s="90" t="s">
        <v>121</v>
      </c>
      <c r="B345" s="118" t="s">
        <v>333</v>
      </c>
      <c r="C345" s="210" t="s">
        <v>6</v>
      </c>
      <c r="D345" s="211">
        <v>30765.4025</v>
      </c>
      <c r="E345" s="210" t="s">
        <v>541</v>
      </c>
      <c r="F345" s="212" t="s">
        <v>560</v>
      </c>
      <c r="G345" s="212" t="s">
        <v>543</v>
      </c>
      <c r="H345" s="212">
        <v>2020</v>
      </c>
    </row>
    <row r="346" spans="1:8" ht="29.25" customHeight="1">
      <c r="A346" s="90" t="s">
        <v>121</v>
      </c>
      <c r="B346" s="118" t="s">
        <v>278</v>
      </c>
      <c r="C346" s="210" t="s">
        <v>6</v>
      </c>
      <c r="D346" s="211">
        <v>30755.235000000001</v>
      </c>
      <c r="E346" s="210" t="s">
        <v>541</v>
      </c>
      <c r="F346" s="212" t="s">
        <v>560</v>
      </c>
      <c r="G346" s="212" t="s">
        <v>543</v>
      </c>
      <c r="H346" s="212">
        <v>2020</v>
      </c>
    </row>
    <row r="347" spans="1:8" ht="29.25" customHeight="1">
      <c r="A347" s="90" t="s">
        <v>121</v>
      </c>
      <c r="B347" s="118" t="s">
        <v>327</v>
      </c>
      <c r="C347" s="210" t="s">
        <v>6</v>
      </c>
      <c r="D347" s="211">
        <v>30607</v>
      </c>
      <c r="E347" s="210" t="s">
        <v>544</v>
      </c>
      <c r="F347" s="212" t="s">
        <v>565</v>
      </c>
      <c r="G347" s="212" t="s">
        <v>543</v>
      </c>
      <c r="H347" s="212">
        <v>2021</v>
      </c>
    </row>
    <row r="348" spans="1:8" ht="29.25" customHeight="1">
      <c r="A348" s="90" t="s">
        <v>121</v>
      </c>
      <c r="B348" s="118" t="s">
        <v>408</v>
      </c>
      <c r="C348" s="210" t="s">
        <v>6</v>
      </c>
      <c r="D348" s="211">
        <v>29984</v>
      </c>
      <c r="E348" s="210" t="s">
        <v>544</v>
      </c>
      <c r="F348" s="212" t="s">
        <v>549</v>
      </c>
      <c r="G348" s="212" t="s">
        <v>543</v>
      </c>
      <c r="H348" s="212">
        <v>2021</v>
      </c>
    </row>
    <row r="349" spans="1:8" ht="29.25" customHeight="1">
      <c r="A349" s="90" t="s">
        <v>121</v>
      </c>
      <c r="B349" s="118" t="s">
        <v>735</v>
      </c>
      <c r="C349" s="210" t="s">
        <v>6</v>
      </c>
      <c r="D349" s="211">
        <v>29260.612500000003</v>
      </c>
      <c r="E349" s="210" t="s">
        <v>541</v>
      </c>
      <c r="F349" s="212" t="s">
        <v>579</v>
      </c>
      <c r="G349" s="212" t="s">
        <v>572</v>
      </c>
      <c r="H349" s="212">
        <v>2020</v>
      </c>
    </row>
    <row r="350" spans="1:8" ht="29.25" customHeight="1">
      <c r="A350" s="90" t="s">
        <v>121</v>
      </c>
      <c r="B350" s="118" t="s">
        <v>733</v>
      </c>
      <c r="C350" s="210" t="s">
        <v>6</v>
      </c>
      <c r="D350" s="211">
        <v>28877.1525</v>
      </c>
      <c r="E350" s="210" t="s">
        <v>541</v>
      </c>
      <c r="F350" s="212" t="s">
        <v>568</v>
      </c>
      <c r="G350" s="212" t="s">
        <v>543</v>
      </c>
      <c r="H350" s="212">
        <v>2020</v>
      </c>
    </row>
    <row r="351" spans="1:8" ht="29.25" customHeight="1">
      <c r="A351" s="90" t="s">
        <v>121</v>
      </c>
      <c r="B351" s="118" t="s">
        <v>381</v>
      </c>
      <c r="C351" s="210" t="s">
        <v>6</v>
      </c>
      <c r="D351" s="211">
        <v>28000</v>
      </c>
      <c r="E351" s="210" t="s">
        <v>544</v>
      </c>
      <c r="F351" s="212" t="s">
        <v>565</v>
      </c>
      <c r="G351" s="212" t="s">
        <v>543</v>
      </c>
      <c r="H351" s="212">
        <v>2021</v>
      </c>
    </row>
    <row r="352" spans="1:8" ht="29.25" customHeight="1">
      <c r="A352" s="90" t="s">
        <v>121</v>
      </c>
      <c r="B352" s="118" t="s">
        <v>726</v>
      </c>
      <c r="C352" s="210" t="s">
        <v>6</v>
      </c>
      <c r="D352" s="211">
        <v>27404.317500000001</v>
      </c>
      <c r="E352" s="210" t="s">
        <v>556</v>
      </c>
      <c r="F352" s="212" t="s">
        <v>614</v>
      </c>
      <c r="G352" s="212" t="s">
        <v>543</v>
      </c>
      <c r="H352" s="212">
        <v>2020</v>
      </c>
    </row>
    <row r="353" spans="1:8" ht="29.25" customHeight="1">
      <c r="A353" s="90" t="s">
        <v>121</v>
      </c>
      <c r="B353" s="118" t="s">
        <v>724</v>
      </c>
      <c r="C353" s="210" t="s">
        <v>6</v>
      </c>
      <c r="D353" s="211">
        <v>27219.85</v>
      </c>
      <c r="E353" s="210" t="s">
        <v>556</v>
      </c>
      <c r="F353" s="212" t="s">
        <v>562</v>
      </c>
      <c r="G353" s="212" t="s">
        <v>543</v>
      </c>
      <c r="H353" s="212">
        <v>2020</v>
      </c>
    </row>
    <row r="354" spans="1:8" ht="29.25" customHeight="1">
      <c r="A354" s="90" t="s">
        <v>121</v>
      </c>
      <c r="B354" s="118" t="s">
        <v>315</v>
      </c>
      <c r="C354" s="210" t="s">
        <v>6</v>
      </c>
      <c r="D354" s="211">
        <v>26915</v>
      </c>
      <c r="E354" s="210" t="s">
        <v>546</v>
      </c>
      <c r="F354" s="212" t="s">
        <v>550</v>
      </c>
      <c r="G354" s="212" t="s">
        <v>543</v>
      </c>
      <c r="H354" s="212">
        <v>2021</v>
      </c>
    </row>
    <row r="355" spans="1:8" ht="29.25" customHeight="1">
      <c r="A355" s="90" t="s">
        <v>121</v>
      </c>
      <c r="B355" s="118" t="s">
        <v>715</v>
      </c>
      <c r="C355" s="210" t="s">
        <v>6</v>
      </c>
      <c r="D355" s="211">
        <v>25367.912499999999</v>
      </c>
      <c r="E355" s="210" t="s">
        <v>556</v>
      </c>
      <c r="F355" s="212" t="s">
        <v>548</v>
      </c>
      <c r="G355" s="212" t="s">
        <v>558</v>
      </c>
      <c r="H355" s="212">
        <v>2020</v>
      </c>
    </row>
    <row r="356" spans="1:8" ht="29.25" customHeight="1">
      <c r="A356" s="90" t="s">
        <v>121</v>
      </c>
      <c r="B356" s="118" t="s">
        <v>334</v>
      </c>
      <c r="C356" s="210" t="s">
        <v>6</v>
      </c>
      <c r="D356" s="211">
        <v>25360.65</v>
      </c>
      <c r="E356" s="210" t="s">
        <v>541</v>
      </c>
      <c r="F356" s="212" t="s">
        <v>560</v>
      </c>
      <c r="G356" s="212" t="s">
        <v>543</v>
      </c>
      <c r="H356" s="212">
        <v>2020</v>
      </c>
    </row>
    <row r="357" spans="1:8" ht="29.25" customHeight="1">
      <c r="A357" s="90" t="s">
        <v>121</v>
      </c>
      <c r="B357" s="118" t="s">
        <v>120</v>
      </c>
      <c r="C357" s="210" t="s">
        <v>6</v>
      </c>
      <c r="D357" s="211">
        <v>24845.012500000001</v>
      </c>
      <c r="E357" s="210" t="s">
        <v>541</v>
      </c>
      <c r="F357" s="212" t="s">
        <v>579</v>
      </c>
      <c r="G357" s="212" t="s">
        <v>558</v>
      </c>
      <c r="H357" s="212">
        <v>2020</v>
      </c>
    </row>
    <row r="358" spans="1:8" ht="29.25" customHeight="1">
      <c r="A358" s="90" t="s">
        <v>121</v>
      </c>
      <c r="B358" s="118" t="s">
        <v>710</v>
      </c>
      <c r="C358" s="210" t="s">
        <v>6</v>
      </c>
      <c r="D358" s="211">
        <v>23781</v>
      </c>
      <c r="E358" s="210" t="s">
        <v>546</v>
      </c>
      <c r="F358" s="212" t="s">
        <v>551</v>
      </c>
      <c r="G358" s="212" t="s">
        <v>543</v>
      </c>
      <c r="H358" s="212">
        <v>2021</v>
      </c>
    </row>
    <row r="359" spans="1:8" ht="29.25" customHeight="1">
      <c r="A359" s="90" t="s">
        <v>121</v>
      </c>
      <c r="B359" s="118" t="s">
        <v>709</v>
      </c>
      <c r="C359" s="210" t="s">
        <v>6</v>
      </c>
      <c r="D359" s="211">
        <v>23656.8675</v>
      </c>
      <c r="E359" s="210" t="s">
        <v>564</v>
      </c>
      <c r="F359" s="212" t="s">
        <v>559</v>
      </c>
      <c r="G359" s="212" t="s">
        <v>543</v>
      </c>
      <c r="H359" s="212">
        <v>2020</v>
      </c>
    </row>
    <row r="360" spans="1:8" ht="29.25" customHeight="1">
      <c r="A360" s="90" t="s">
        <v>121</v>
      </c>
      <c r="B360" s="118" t="s">
        <v>279</v>
      </c>
      <c r="C360" s="210" t="s">
        <v>6</v>
      </c>
      <c r="D360" s="211">
        <v>21887.7225</v>
      </c>
      <c r="E360" s="210" t="s">
        <v>556</v>
      </c>
      <c r="F360" s="212" t="s">
        <v>559</v>
      </c>
      <c r="G360" s="212" t="s">
        <v>543</v>
      </c>
      <c r="H360" s="212">
        <v>2020</v>
      </c>
    </row>
    <row r="361" spans="1:8" ht="29.25" customHeight="1">
      <c r="A361" s="90" t="s">
        <v>121</v>
      </c>
      <c r="B361" s="118" t="s">
        <v>480</v>
      </c>
      <c r="C361" s="210" t="s">
        <v>6</v>
      </c>
      <c r="D361" s="211">
        <v>21303</v>
      </c>
      <c r="E361" s="210" t="s">
        <v>546</v>
      </c>
      <c r="F361" s="212" t="s">
        <v>551</v>
      </c>
      <c r="G361" s="212" t="s">
        <v>543</v>
      </c>
      <c r="H361" s="212">
        <v>2021</v>
      </c>
    </row>
    <row r="362" spans="1:8" ht="29.25" customHeight="1">
      <c r="A362" s="90" t="s">
        <v>121</v>
      </c>
      <c r="B362" s="118" t="s">
        <v>280</v>
      </c>
      <c r="C362" s="210" t="s">
        <v>6</v>
      </c>
      <c r="D362" s="211">
        <v>21142.59</v>
      </c>
      <c r="E362" s="210" t="s">
        <v>541</v>
      </c>
      <c r="F362" s="212" t="s">
        <v>548</v>
      </c>
      <c r="G362" s="212" t="s">
        <v>558</v>
      </c>
      <c r="H362" s="212">
        <v>2020</v>
      </c>
    </row>
    <row r="363" spans="1:8" ht="29.25" customHeight="1">
      <c r="A363" s="90" t="s">
        <v>121</v>
      </c>
      <c r="B363" s="118" t="s">
        <v>690</v>
      </c>
      <c r="C363" s="210" t="s">
        <v>6</v>
      </c>
      <c r="D363" s="211">
        <v>19626</v>
      </c>
      <c r="E363" s="210" t="s">
        <v>541</v>
      </c>
      <c r="F363" s="212" t="s">
        <v>628</v>
      </c>
      <c r="G363" s="212" t="s">
        <v>543</v>
      </c>
      <c r="H363" s="212">
        <v>2020</v>
      </c>
    </row>
    <row r="364" spans="1:8" ht="29.25" customHeight="1">
      <c r="A364" s="90" t="s">
        <v>121</v>
      </c>
      <c r="B364" s="118" t="s">
        <v>685</v>
      </c>
      <c r="C364" s="210" t="s">
        <v>6</v>
      </c>
      <c r="D364" s="211">
        <v>18658</v>
      </c>
      <c r="E364" s="210" t="s">
        <v>541</v>
      </c>
      <c r="F364" s="212" t="s">
        <v>628</v>
      </c>
      <c r="G364" s="212" t="s">
        <v>543</v>
      </c>
      <c r="H364" s="212">
        <v>2020</v>
      </c>
    </row>
    <row r="365" spans="1:8" ht="29.25" customHeight="1">
      <c r="A365" s="90" t="s">
        <v>121</v>
      </c>
      <c r="B365" s="118" t="s">
        <v>447</v>
      </c>
      <c r="C365" s="210" t="s">
        <v>6</v>
      </c>
      <c r="D365" s="211">
        <v>18320</v>
      </c>
      <c r="E365" s="210" t="s">
        <v>544</v>
      </c>
      <c r="F365" s="212" t="s">
        <v>545</v>
      </c>
      <c r="G365" s="212" t="s">
        <v>543</v>
      </c>
      <c r="H365" s="212">
        <v>2021</v>
      </c>
    </row>
    <row r="366" spans="1:8" ht="29.25" customHeight="1">
      <c r="A366" s="90" t="s">
        <v>121</v>
      </c>
      <c r="B366" s="118" t="s">
        <v>110</v>
      </c>
      <c r="C366" s="210" t="s">
        <v>6</v>
      </c>
      <c r="D366" s="211">
        <v>17315</v>
      </c>
      <c r="E366" s="210" t="s">
        <v>546</v>
      </c>
      <c r="F366" s="212" t="s">
        <v>579</v>
      </c>
      <c r="G366" s="212" t="s">
        <v>543</v>
      </c>
      <c r="H366" s="212">
        <v>2021</v>
      </c>
    </row>
    <row r="367" spans="1:8" ht="29.25" customHeight="1">
      <c r="A367" s="90" t="s">
        <v>121</v>
      </c>
      <c r="B367" s="118" t="s">
        <v>464</v>
      </c>
      <c r="C367" s="210" t="s">
        <v>6</v>
      </c>
      <c r="D367" s="211">
        <v>17000</v>
      </c>
      <c r="E367" s="210" t="s">
        <v>544</v>
      </c>
      <c r="F367" s="212" t="s">
        <v>549</v>
      </c>
      <c r="G367" s="212" t="s">
        <v>543</v>
      </c>
      <c r="H367" s="212">
        <v>2021</v>
      </c>
    </row>
    <row r="368" spans="1:8" ht="29.25" customHeight="1">
      <c r="A368" s="90" t="s">
        <v>121</v>
      </c>
      <c r="B368" s="118" t="s">
        <v>668</v>
      </c>
      <c r="C368" s="210" t="s">
        <v>6</v>
      </c>
      <c r="D368" s="211">
        <v>16918.72</v>
      </c>
      <c r="E368" s="210" t="s">
        <v>556</v>
      </c>
      <c r="F368" s="212" t="s">
        <v>579</v>
      </c>
      <c r="G368" s="212" t="s">
        <v>543</v>
      </c>
      <c r="H368" s="212">
        <v>2020</v>
      </c>
    </row>
    <row r="369" spans="1:8" ht="29.25" customHeight="1">
      <c r="A369" s="90" t="s">
        <v>121</v>
      </c>
      <c r="B369" s="118" t="s">
        <v>666</v>
      </c>
      <c r="C369" s="210" t="s">
        <v>6</v>
      </c>
      <c r="D369" s="211">
        <v>16894.0275</v>
      </c>
      <c r="E369" s="210" t="s">
        <v>541</v>
      </c>
      <c r="F369" s="212" t="s">
        <v>553</v>
      </c>
      <c r="G369" s="212" t="s">
        <v>543</v>
      </c>
      <c r="H369" s="212">
        <v>2020</v>
      </c>
    </row>
    <row r="370" spans="1:8" ht="29.25" customHeight="1">
      <c r="A370" s="90" t="s">
        <v>121</v>
      </c>
      <c r="B370" s="118" t="s">
        <v>660</v>
      </c>
      <c r="C370" s="210" t="s">
        <v>6</v>
      </c>
      <c r="D370" s="211">
        <v>16607.885000000002</v>
      </c>
      <c r="E370" s="210" t="s">
        <v>541</v>
      </c>
      <c r="F370" s="212" t="s">
        <v>548</v>
      </c>
      <c r="G370" s="212" t="s">
        <v>558</v>
      </c>
      <c r="H370" s="212">
        <v>2020</v>
      </c>
    </row>
    <row r="371" spans="1:8" ht="29.25" customHeight="1">
      <c r="A371" s="90" t="s">
        <v>121</v>
      </c>
      <c r="B371" s="118" t="s">
        <v>653</v>
      </c>
      <c r="C371" s="210" t="s">
        <v>6</v>
      </c>
      <c r="D371" s="211">
        <v>15522.8675</v>
      </c>
      <c r="E371" s="210" t="s">
        <v>541</v>
      </c>
      <c r="F371" s="212" t="s">
        <v>560</v>
      </c>
      <c r="G371" s="212" t="s">
        <v>543</v>
      </c>
      <c r="H371" s="212">
        <v>2020</v>
      </c>
    </row>
    <row r="372" spans="1:8" ht="29.25" customHeight="1">
      <c r="A372" s="90" t="s">
        <v>121</v>
      </c>
      <c r="B372" s="118" t="s">
        <v>335</v>
      </c>
      <c r="C372" s="210" t="s">
        <v>6</v>
      </c>
      <c r="D372" s="211">
        <v>15392.1425</v>
      </c>
      <c r="E372" s="210" t="s">
        <v>541</v>
      </c>
      <c r="F372" s="212" t="s">
        <v>560</v>
      </c>
      <c r="G372" s="212" t="s">
        <v>543</v>
      </c>
      <c r="H372" s="212">
        <v>2020</v>
      </c>
    </row>
    <row r="373" spans="1:8" ht="29.25" customHeight="1">
      <c r="A373" s="90" t="s">
        <v>121</v>
      </c>
      <c r="B373" s="118" t="s">
        <v>335</v>
      </c>
      <c r="C373" s="210" t="s">
        <v>6</v>
      </c>
      <c r="D373" s="211">
        <v>14273</v>
      </c>
      <c r="E373" s="210" t="s">
        <v>546</v>
      </c>
      <c r="F373" s="212" t="s">
        <v>549</v>
      </c>
      <c r="G373" s="212" t="s">
        <v>543</v>
      </c>
      <c r="H373" s="212">
        <v>2021</v>
      </c>
    </row>
    <row r="374" spans="1:8" ht="29.25" customHeight="1">
      <c r="A374" s="90" t="s">
        <v>121</v>
      </c>
      <c r="B374" s="118" t="s">
        <v>336</v>
      </c>
      <c r="C374" s="210" t="s">
        <v>6</v>
      </c>
      <c r="D374" s="211">
        <v>14193.83</v>
      </c>
      <c r="E374" s="210" t="s">
        <v>556</v>
      </c>
      <c r="F374" s="212" t="s">
        <v>548</v>
      </c>
      <c r="G374" s="212" t="s">
        <v>543</v>
      </c>
      <c r="H374" s="212">
        <v>2020</v>
      </c>
    </row>
    <row r="375" spans="1:8" ht="29.25" customHeight="1">
      <c r="A375" s="90" t="s">
        <v>121</v>
      </c>
      <c r="B375" s="118" t="s">
        <v>337</v>
      </c>
      <c r="C375" s="210" t="s">
        <v>6</v>
      </c>
      <c r="D375" s="211">
        <v>13665</v>
      </c>
      <c r="E375" s="210" t="s">
        <v>541</v>
      </c>
      <c r="F375" s="212" t="s">
        <v>560</v>
      </c>
      <c r="G375" s="212" t="s">
        <v>543</v>
      </c>
      <c r="H375" s="212">
        <v>2020</v>
      </c>
    </row>
    <row r="376" spans="1:8" ht="29.25" customHeight="1">
      <c r="A376" s="90" t="s">
        <v>121</v>
      </c>
      <c r="B376" s="118" t="s">
        <v>396</v>
      </c>
      <c r="C376" s="210" t="s">
        <v>6</v>
      </c>
      <c r="D376" s="211">
        <v>13500</v>
      </c>
      <c r="E376" s="210" t="s">
        <v>564</v>
      </c>
      <c r="F376" s="212" t="s">
        <v>565</v>
      </c>
      <c r="G376" s="212" t="s">
        <v>543</v>
      </c>
      <c r="H376" s="212">
        <v>2021</v>
      </c>
    </row>
    <row r="377" spans="1:8" ht="29.25" customHeight="1">
      <c r="A377" s="90" t="s">
        <v>121</v>
      </c>
      <c r="B377" s="118" t="s">
        <v>119</v>
      </c>
      <c r="C377" s="210" t="s">
        <v>6</v>
      </c>
      <c r="D377" s="211">
        <v>11651</v>
      </c>
      <c r="E377" s="210" t="s">
        <v>600</v>
      </c>
      <c r="F377" s="212" t="s">
        <v>554</v>
      </c>
      <c r="G377" s="212" t="s">
        <v>543</v>
      </c>
      <c r="H377" s="212">
        <v>2021</v>
      </c>
    </row>
    <row r="378" spans="1:8" ht="29.25" customHeight="1">
      <c r="A378" s="90" t="s">
        <v>121</v>
      </c>
      <c r="B378" s="118" t="s">
        <v>487</v>
      </c>
      <c r="C378" s="210" t="s">
        <v>6</v>
      </c>
      <c r="D378" s="211">
        <v>11611</v>
      </c>
      <c r="E378" s="210" t="s">
        <v>564</v>
      </c>
      <c r="F378" s="212" t="s">
        <v>553</v>
      </c>
      <c r="G378" s="212" t="s">
        <v>543</v>
      </c>
      <c r="H378" s="212">
        <v>2021</v>
      </c>
    </row>
    <row r="379" spans="1:8" ht="29.25" customHeight="1">
      <c r="A379" s="90" t="s">
        <v>121</v>
      </c>
      <c r="B379" s="118" t="s">
        <v>474</v>
      </c>
      <c r="C379" s="210" t="s">
        <v>6</v>
      </c>
      <c r="D379" s="211">
        <v>11415</v>
      </c>
      <c r="E379" s="210" t="s">
        <v>546</v>
      </c>
      <c r="F379" s="212" t="s">
        <v>579</v>
      </c>
      <c r="G379" s="212" t="s">
        <v>543</v>
      </c>
      <c r="H379" s="212">
        <v>2021</v>
      </c>
    </row>
    <row r="380" spans="1:8" ht="29.25" customHeight="1">
      <c r="A380" s="90" t="s">
        <v>121</v>
      </c>
      <c r="B380" s="118" t="s">
        <v>636</v>
      </c>
      <c r="C380" s="210" t="s">
        <v>6</v>
      </c>
      <c r="D380" s="211">
        <v>11304.807499999999</v>
      </c>
      <c r="E380" s="210" t="s">
        <v>556</v>
      </c>
      <c r="F380" s="212" t="s">
        <v>559</v>
      </c>
      <c r="G380" s="212" t="s">
        <v>558</v>
      </c>
      <c r="H380" s="212">
        <v>2020</v>
      </c>
    </row>
    <row r="381" spans="1:8" ht="29.25" customHeight="1">
      <c r="A381" s="90" t="s">
        <v>121</v>
      </c>
      <c r="B381" s="118" t="s">
        <v>635</v>
      </c>
      <c r="C381" s="210" t="s">
        <v>6</v>
      </c>
      <c r="D381" s="211">
        <v>11188.188131614665</v>
      </c>
      <c r="E381" s="210" t="s">
        <v>564</v>
      </c>
      <c r="F381" s="212" t="s">
        <v>614</v>
      </c>
      <c r="G381" s="212" t="s">
        <v>543</v>
      </c>
      <c r="H381" s="212">
        <v>2020</v>
      </c>
    </row>
    <row r="382" spans="1:8" ht="29.25" customHeight="1">
      <c r="A382" s="90" t="s">
        <v>121</v>
      </c>
      <c r="B382" s="118" t="s">
        <v>417</v>
      </c>
      <c r="C382" s="210" t="s">
        <v>6</v>
      </c>
      <c r="D382" s="211">
        <v>10000</v>
      </c>
      <c r="E382" s="210" t="s">
        <v>544</v>
      </c>
      <c r="F382" s="212" t="s">
        <v>554</v>
      </c>
      <c r="G382" s="212" t="s">
        <v>543</v>
      </c>
      <c r="H382" s="212">
        <v>2021</v>
      </c>
    </row>
    <row r="383" spans="1:8" ht="29.25" customHeight="1">
      <c r="A383" s="90" t="s">
        <v>121</v>
      </c>
      <c r="B383" s="118" t="s">
        <v>451</v>
      </c>
      <c r="C383" s="210" t="s">
        <v>6</v>
      </c>
      <c r="D383" s="211">
        <v>10000</v>
      </c>
      <c r="E383" s="210" t="s">
        <v>546</v>
      </c>
      <c r="F383" s="212" t="s">
        <v>628</v>
      </c>
      <c r="G383" s="212" t="s">
        <v>543</v>
      </c>
      <c r="H383" s="212">
        <v>2021</v>
      </c>
    </row>
    <row r="384" spans="1:8" ht="29.25" customHeight="1">
      <c r="A384" s="90" t="s">
        <v>121</v>
      </c>
      <c r="B384" s="118" t="s">
        <v>339</v>
      </c>
      <c r="C384" s="210" t="s">
        <v>6</v>
      </c>
      <c r="D384" s="211">
        <v>10000</v>
      </c>
      <c r="E384" s="210" t="s">
        <v>546</v>
      </c>
      <c r="F384" s="212" t="s">
        <v>552</v>
      </c>
      <c r="G384" s="212" t="s">
        <v>543</v>
      </c>
      <c r="H384" s="212">
        <v>2021</v>
      </c>
    </row>
    <row r="385" spans="1:8" ht="29.25" customHeight="1">
      <c r="A385" s="90" t="s">
        <v>121</v>
      </c>
      <c r="B385" s="118" t="s">
        <v>333</v>
      </c>
      <c r="C385" s="210" t="s">
        <v>6</v>
      </c>
      <c r="D385" s="211">
        <v>9425</v>
      </c>
      <c r="E385" s="210" t="s">
        <v>544</v>
      </c>
      <c r="F385" s="212" t="s">
        <v>549</v>
      </c>
      <c r="G385" s="212" t="s">
        <v>543</v>
      </c>
      <c r="H385" s="212">
        <v>2021</v>
      </c>
    </row>
    <row r="386" spans="1:8" ht="29.25" customHeight="1">
      <c r="A386" s="90" t="s">
        <v>121</v>
      </c>
      <c r="B386" s="118" t="s">
        <v>338</v>
      </c>
      <c r="C386" s="210" t="s">
        <v>6</v>
      </c>
      <c r="D386" s="211">
        <v>7130.3225000000002</v>
      </c>
      <c r="E386" s="210" t="s">
        <v>541</v>
      </c>
      <c r="F386" s="212" t="s">
        <v>553</v>
      </c>
      <c r="G386" s="212" t="s">
        <v>543</v>
      </c>
      <c r="H386" s="212">
        <v>2020</v>
      </c>
    </row>
    <row r="387" spans="1:8" ht="29.25" customHeight="1">
      <c r="A387" s="90" t="s">
        <v>121</v>
      </c>
      <c r="B387" s="118" t="s">
        <v>610</v>
      </c>
      <c r="C387" s="210" t="s">
        <v>6</v>
      </c>
      <c r="D387" s="211">
        <v>7000</v>
      </c>
      <c r="E387" s="210" t="s">
        <v>556</v>
      </c>
      <c r="F387" s="212" t="s">
        <v>545</v>
      </c>
      <c r="G387" s="212" t="s">
        <v>543</v>
      </c>
      <c r="H387" s="212">
        <v>2020</v>
      </c>
    </row>
    <row r="388" spans="1:8" ht="29.25" customHeight="1">
      <c r="A388" s="90" t="s">
        <v>121</v>
      </c>
      <c r="B388" s="118" t="s">
        <v>598</v>
      </c>
      <c r="C388" s="210" t="s">
        <v>6</v>
      </c>
      <c r="D388" s="211">
        <v>5955.25</v>
      </c>
      <c r="E388" s="210" t="s">
        <v>556</v>
      </c>
      <c r="F388" s="212" t="s">
        <v>562</v>
      </c>
      <c r="G388" s="212" t="s">
        <v>543</v>
      </c>
      <c r="H388" s="212">
        <v>2020</v>
      </c>
    </row>
    <row r="389" spans="1:8" ht="29.25" customHeight="1">
      <c r="A389" s="90" t="s">
        <v>121</v>
      </c>
      <c r="B389" s="118" t="s">
        <v>596</v>
      </c>
      <c r="C389" s="210" t="s">
        <v>6</v>
      </c>
      <c r="D389" s="211">
        <v>5802.7375000000002</v>
      </c>
      <c r="E389" s="210" t="s">
        <v>556</v>
      </c>
      <c r="F389" s="212" t="s">
        <v>562</v>
      </c>
      <c r="G389" s="212" t="s">
        <v>543</v>
      </c>
      <c r="H389" s="212">
        <v>2020</v>
      </c>
    </row>
    <row r="390" spans="1:8" ht="29.25" customHeight="1">
      <c r="A390" s="90" t="s">
        <v>121</v>
      </c>
      <c r="B390" s="118" t="s">
        <v>337</v>
      </c>
      <c r="C390" s="210" t="s">
        <v>6</v>
      </c>
      <c r="D390" s="211">
        <v>5601</v>
      </c>
      <c r="E390" s="210" t="s">
        <v>544</v>
      </c>
      <c r="F390" s="212" t="s">
        <v>579</v>
      </c>
      <c r="G390" s="212" t="s">
        <v>543</v>
      </c>
      <c r="H390" s="212">
        <v>2021</v>
      </c>
    </row>
    <row r="391" spans="1:8" ht="29.25" customHeight="1">
      <c r="A391" s="90" t="s">
        <v>121</v>
      </c>
      <c r="B391" s="118" t="s">
        <v>339</v>
      </c>
      <c r="C391" s="210" t="s">
        <v>6</v>
      </c>
      <c r="D391" s="211">
        <v>5339.39</v>
      </c>
      <c r="E391" s="210" t="s">
        <v>541</v>
      </c>
      <c r="F391" s="212" t="s">
        <v>568</v>
      </c>
      <c r="G391" s="212" t="s">
        <v>543</v>
      </c>
      <c r="H391" s="212">
        <v>2020</v>
      </c>
    </row>
    <row r="392" spans="1:8" ht="29.25" customHeight="1">
      <c r="A392" s="90" t="s">
        <v>121</v>
      </c>
      <c r="B392" s="118" t="s">
        <v>590</v>
      </c>
      <c r="C392" s="210" t="s">
        <v>6</v>
      </c>
      <c r="D392" s="211">
        <v>5022.7449999999999</v>
      </c>
      <c r="E392" s="210" t="s">
        <v>556</v>
      </c>
      <c r="F392" s="212" t="s">
        <v>559</v>
      </c>
      <c r="G392" s="212" t="s">
        <v>543</v>
      </c>
      <c r="H392" s="212">
        <v>2020</v>
      </c>
    </row>
    <row r="393" spans="1:8" ht="29.25" customHeight="1">
      <c r="A393" s="90" t="s">
        <v>121</v>
      </c>
      <c r="B393" s="118" t="s">
        <v>585</v>
      </c>
      <c r="C393" s="210" t="s">
        <v>6</v>
      </c>
      <c r="D393" s="211">
        <v>4300</v>
      </c>
      <c r="E393" s="210" t="s">
        <v>556</v>
      </c>
      <c r="F393" s="212" t="s">
        <v>559</v>
      </c>
      <c r="G393" s="212" t="s">
        <v>543</v>
      </c>
      <c r="H393" s="212">
        <v>2020</v>
      </c>
    </row>
    <row r="394" spans="1:8" ht="29.25" customHeight="1">
      <c r="A394" s="90" t="s">
        <v>121</v>
      </c>
      <c r="B394" s="118" t="s">
        <v>584</v>
      </c>
      <c r="C394" s="210" t="s">
        <v>6</v>
      </c>
      <c r="D394" s="211">
        <v>4158.5074999999997</v>
      </c>
      <c r="E394" s="210" t="s">
        <v>541</v>
      </c>
      <c r="F394" s="212" t="s">
        <v>548</v>
      </c>
      <c r="G394" s="212" t="s">
        <v>543</v>
      </c>
      <c r="H394" s="212">
        <v>2020</v>
      </c>
    </row>
    <row r="395" spans="1:8" ht="29.25" customHeight="1">
      <c r="A395" s="90" t="s">
        <v>121</v>
      </c>
      <c r="B395" s="118" t="s">
        <v>340</v>
      </c>
      <c r="C395" s="210" t="s">
        <v>6</v>
      </c>
      <c r="D395" s="211">
        <v>3942.085</v>
      </c>
      <c r="E395" s="210" t="s">
        <v>541</v>
      </c>
      <c r="F395" s="212" t="s">
        <v>559</v>
      </c>
      <c r="G395" s="212" t="s">
        <v>543</v>
      </c>
      <c r="H395" s="212">
        <v>2020</v>
      </c>
    </row>
    <row r="396" spans="1:8" ht="29.25" customHeight="1">
      <c r="A396" s="90" t="s">
        <v>121</v>
      </c>
      <c r="B396" s="118" t="s">
        <v>581</v>
      </c>
      <c r="C396" s="210" t="s">
        <v>6</v>
      </c>
      <c r="D396" s="211">
        <v>3834.6000000000004</v>
      </c>
      <c r="E396" s="210" t="s">
        <v>564</v>
      </c>
      <c r="F396" s="212" t="s">
        <v>559</v>
      </c>
      <c r="G396" s="212" t="s">
        <v>543</v>
      </c>
      <c r="H396" s="212">
        <v>2020</v>
      </c>
    </row>
    <row r="397" spans="1:8" ht="29.25" customHeight="1">
      <c r="A397" s="90" t="s">
        <v>121</v>
      </c>
      <c r="B397" s="118" t="s">
        <v>578</v>
      </c>
      <c r="C397" s="210" t="s">
        <v>6</v>
      </c>
      <c r="D397" s="211">
        <v>3751.8074999999999</v>
      </c>
      <c r="E397" s="210" t="s">
        <v>564</v>
      </c>
      <c r="F397" s="212" t="s">
        <v>579</v>
      </c>
      <c r="G397" s="212" t="s">
        <v>543</v>
      </c>
      <c r="H397" s="212">
        <v>2020</v>
      </c>
    </row>
    <row r="398" spans="1:8" ht="29.25" customHeight="1">
      <c r="A398" s="90" t="s">
        <v>121</v>
      </c>
      <c r="B398" s="118" t="s">
        <v>281</v>
      </c>
      <c r="C398" s="210" t="s">
        <v>6</v>
      </c>
      <c r="D398" s="211">
        <v>2000</v>
      </c>
      <c r="E398" s="210" t="s">
        <v>556</v>
      </c>
      <c r="F398" s="212" t="s">
        <v>548</v>
      </c>
      <c r="G398" s="212" t="s">
        <v>543</v>
      </c>
      <c r="H398" s="212">
        <v>2020</v>
      </c>
    </row>
    <row r="399" spans="1:8" ht="29.25" customHeight="1">
      <c r="A399" s="90" t="s">
        <v>121</v>
      </c>
      <c r="B399" s="118" t="s">
        <v>935</v>
      </c>
      <c r="C399" s="210" t="s">
        <v>7</v>
      </c>
      <c r="D399" s="211">
        <v>290500</v>
      </c>
      <c r="E399" s="210" t="s">
        <v>541</v>
      </c>
      <c r="F399" s="212" t="s">
        <v>628</v>
      </c>
      <c r="G399" s="212" t="s">
        <v>572</v>
      </c>
      <c r="H399" s="212">
        <v>2020</v>
      </c>
    </row>
    <row r="400" spans="1:8" ht="29.25" customHeight="1">
      <c r="A400" s="90" t="s">
        <v>121</v>
      </c>
      <c r="B400" s="118" t="s">
        <v>465</v>
      </c>
      <c r="C400" s="210" t="s">
        <v>7</v>
      </c>
      <c r="D400" s="211">
        <v>290500</v>
      </c>
      <c r="E400" s="210" t="s">
        <v>541</v>
      </c>
      <c r="F400" s="212" t="s">
        <v>560</v>
      </c>
      <c r="G400" s="212" t="s">
        <v>543</v>
      </c>
      <c r="H400" s="212">
        <v>2020</v>
      </c>
    </row>
    <row r="401" spans="1:8" ht="29.25" customHeight="1">
      <c r="A401" s="90" t="s">
        <v>121</v>
      </c>
      <c r="B401" s="118" t="s">
        <v>924</v>
      </c>
      <c r="C401" s="210" t="s">
        <v>7</v>
      </c>
      <c r="D401" s="211">
        <v>290500</v>
      </c>
      <c r="E401" s="210" t="s">
        <v>541</v>
      </c>
      <c r="F401" s="212" t="s">
        <v>560</v>
      </c>
      <c r="G401" s="212" t="s">
        <v>572</v>
      </c>
      <c r="H401" s="212">
        <v>2020</v>
      </c>
    </row>
    <row r="402" spans="1:8" ht="29.25" customHeight="1">
      <c r="A402" s="90" t="s">
        <v>121</v>
      </c>
      <c r="B402" s="118" t="s">
        <v>172</v>
      </c>
      <c r="C402" s="210" t="s">
        <v>7</v>
      </c>
      <c r="D402" s="211">
        <v>200000</v>
      </c>
      <c r="E402" s="210" t="s">
        <v>541</v>
      </c>
      <c r="F402" s="212" t="s">
        <v>628</v>
      </c>
      <c r="G402" s="212" t="s">
        <v>572</v>
      </c>
      <c r="H402" s="212">
        <v>2020</v>
      </c>
    </row>
    <row r="403" spans="1:8" ht="29.25" customHeight="1">
      <c r="A403" s="90" t="s">
        <v>121</v>
      </c>
      <c r="B403" s="118" t="s">
        <v>909</v>
      </c>
      <c r="C403" s="210" t="s">
        <v>7</v>
      </c>
      <c r="D403" s="211">
        <v>200000</v>
      </c>
      <c r="E403" s="210" t="s">
        <v>541</v>
      </c>
      <c r="F403" s="212" t="s">
        <v>560</v>
      </c>
      <c r="G403" s="212" t="s">
        <v>572</v>
      </c>
      <c r="H403" s="212">
        <v>2020</v>
      </c>
    </row>
    <row r="404" spans="1:8" ht="29.25" customHeight="1">
      <c r="A404" s="90" t="s">
        <v>121</v>
      </c>
      <c r="B404" s="118" t="s">
        <v>881</v>
      </c>
      <c r="C404" s="210" t="s">
        <v>7</v>
      </c>
      <c r="D404" s="211">
        <v>114278.3425</v>
      </c>
      <c r="E404" s="210" t="s">
        <v>564</v>
      </c>
      <c r="F404" s="212" t="s">
        <v>547</v>
      </c>
      <c r="G404" s="212" t="s">
        <v>543</v>
      </c>
      <c r="H404" s="212">
        <v>2020</v>
      </c>
    </row>
    <row r="405" spans="1:8" ht="29.25" customHeight="1">
      <c r="A405" s="90" t="s">
        <v>121</v>
      </c>
      <c r="B405" s="118" t="s">
        <v>865</v>
      </c>
      <c r="C405" s="210" t="s">
        <v>7</v>
      </c>
      <c r="D405" s="211">
        <v>91626.35</v>
      </c>
      <c r="E405" s="210" t="s">
        <v>556</v>
      </c>
      <c r="F405" s="212" t="s">
        <v>559</v>
      </c>
      <c r="G405" s="212" t="s">
        <v>543</v>
      </c>
      <c r="H405" s="212">
        <v>2020</v>
      </c>
    </row>
    <row r="406" spans="1:8" ht="29.25" customHeight="1">
      <c r="A406" s="90" t="s">
        <v>121</v>
      </c>
      <c r="B406" s="118" t="s">
        <v>465</v>
      </c>
      <c r="C406" s="210" t="s">
        <v>7</v>
      </c>
      <c r="D406" s="211">
        <v>80000</v>
      </c>
      <c r="E406" s="210" t="s">
        <v>600</v>
      </c>
      <c r="F406" s="212" t="s">
        <v>554</v>
      </c>
      <c r="G406" s="212" t="s">
        <v>543</v>
      </c>
      <c r="H406" s="212">
        <v>2021</v>
      </c>
    </row>
    <row r="407" spans="1:8" ht="29.25" customHeight="1">
      <c r="A407" s="90" t="s">
        <v>121</v>
      </c>
      <c r="B407" s="118" t="s">
        <v>852</v>
      </c>
      <c r="C407" s="210" t="s">
        <v>7</v>
      </c>
      <c r="D407" s="211">
        <v>77649.197500000009</v>
      </c>
      <c r="E407" s="210" t="s">
        <v>541</v>
      </c>
      <c r="F407" s="212" t="s">
        <v>560</v>
      </c>
      <c r="G407" s="212" t="s">
        <v>543</v>
      </c>
      <c r="H407" s="212">
        <v>2020</v>
      </c>
    </row>
    <row r="408" spans="1:8" ht="29.25" customHeight="1">
      <c r="A408" s="90" t="s">
        <v>121</v>
      </c>
      <c r="B408" s="118" t="s">
        <v>816</v>
      </c>
      <c r="C408" s="210" t="s">
        <v>7</v>
      </c>
      <c r="D408" s="211">
        <v>56248.0625</v>
      </c>
      <c r="E408" s="210" t="s">
        <v>541</v>
      </c>
      <c r="F408" s="212" t="s">
        <v>579</v>
      </c>
      <c r="G408" s="212" t="s">
        <v>543</v>
      </c>
      <c r="H408" s="212">
        <v>2020</v>
      </c>
    </row>
    <row r="409" spans="1:8" ht="29.25" customHeight="1">
      <c r="A409" s="90" t="s">
        <v>121</v>
      </c>
      <c r="B409" s="118" t="s">
        <v>800</v>
      </c>
      <c r="C409" s="210" t="s">
        <v>7</v>
      </c>
      <c r="D409" s="211">
        <v>51029.229999999996</v>
      </c>
      <c r="E409" s="210" t="s">
        <v>541</v>
      </c>
      <c r="F409" s="212" t="s">
        <v>728</v>
      </c>
      <c r="G409" s="212" t="s">
        <v>558</v>
      </c>
      <c r="H409" s="212">
        <v>2020</v>
      </c>
    </row>
    <row r="410" spans="1:8" ht="29.25" customHeight="1">
      <c r="A410" s="90" t="s">
        <v>121</v>
      </c>
      <c r="B410" s="118" t="s">
        <v>797</v>
      </c>
      <c r="C410" s="210" t="s">
        <v>7</v>
      </c>
      <c r="D410" s="211">
        <v>50330.577499999999</v>
      </c>
      <c r="E410" s="210" t="s">
        <v>541</v>
      </c>
      <c r="F410" s="212" t="s">
        <v>562</v>
      </c>
      <c r="G410" s="212" t="s">
        <v>572</v>
      </c>
      <c r="H410" s="212">
        <v>2020</v>
      </c>
    </row>
    <row r="411" spans="1:8" ht="29.25" customHeight="1">
      <c r="A411" s="90" t="s">
        <v>121</v>
      </c>
      <c r="B411" s="118" t="s">
        <v>792</v>
      </c>
      <c r="C411" s="210" t="s">
        <v>7</v>
      </c>
      <c r="D411" s="211">
        <v>48307.245000000003</v>
      </c>
      <c r="E411" s="210" t="s">
        <v>541</v>
      </c>
      <c r="F411" s="212" t="s">
        <v>560</v>
      </c>
      <c r="G411" s="212" t="s">
        <v>572</v>
      </c>
      <c r="H411" s="212">
        <v>2020</v>
      </c>
    </row>
    <row r="412" spans="1:8" ht="29.25" customHeight="1">
      <c r="A412" s="90" t="s">
        <v>121</v>
      </c>
      <c r="B412" s="118" t="s">
        <v>790</v>
      </c>
      <c r="C412" s="210" t="s">
        <v>7</v>
      </c>
      <c r="D412" s="211">
        <v>46493</v>
      </c>
      <c r="E412" s="210" t="s">
        <v>541</v>
      </c>
      <c r="F412" s="212" t="s">
        <v>548</v>
      </c>
      <c r="G412" s="212" t="s">
        <v>543</v>
      </c>
      <c r="H412" s="212">
        <v>2020</v>
      </c>
    </row>
    <row r="413" spans="1:8" ht="29.25" customHeight="1">
      <c r="A413" s="90" t="s">
        <v>121</v>
      </c>
      <c r="B413" s="118" t="s">
        <v>783</v>
      </c>
      <c r="C413" s="210" t="s">
        <v>7</v>
      </c>
      <c r="D413" s="211">
        <v>43537.235000000001</v>
      </c>
      <c r="E413" s="210" t="s">
        <v>541</v>
      </c>
      <c r="F413" s="212" t="s">
        <v>560</v>
      </c>
      <c r="G413" s="212" t="s">
        <v>572</v>
      </c>
      <c r="H413" s="212">
        <v>2020</v>
      </c>
    </row>
    <row r="414" spans="1:8" ht="29.25" customHeight="1">
      <c r="A414" s="90" t="s">
        <v>121</v>
      </c>
      <c r="B414" s="118" t="s">
        <v>781</v>
      </c>
      <c r="C414" s="210" t="s">
        <v>7</v>
      </c>
      <c r="D414" s="211">
        <v>42941.71</v>
      </c>
      <c r="E414" s="210" t="s">
        <v>556</v>
      </c>
      <c r="F414" s="212" t="s">
        <v>559</v>
      </c>
      <c r="G414" s="212" t="s">
        <v>543</v>
      </c>
      <c r="H414" s="212">
        <v>2020</v>
      </c>
    </row>
    <row r="415" spans="1:8" ht="29.25" customHeight="1">
      <c r="A415" s="90" t="s">
        <v>121</v>
      </c>
      <c r="B415" s="118" t="s">
        <v>776</v>
      </c>
      <c r="C415" s="210" t="s">
        <v>7</v>
      </c>
      <c r="D415" s="211">
        <v>40536</v>
      </c>
      <c r="E415" s="210" t="s">
        <v>541</v>
      </c>
      <c r="F415" s="212" t="s">
        <v>562</v>
      </c>
      <c r="G415" s="212" t="s">
        <v>543</v>
      </c>
      <c r="H415" s="212">
        <v>2020</v>
      </c>
    </row>
    <row r="416" spans="1:8" ht="29.25" customHeight="1">
      <c r="A416" s="90" t="s">
        <v>121</v>
      </c>
      <c r="B416" s="118" t="s">
        <v>766</v>
      </c>
      <c r="C416" s="210" t="s">
        <v>7</v>
      </c>
      <c r="D416" s="211">
        <v>38045.332500000004</v>
      </c>
      <c r="E416" s="210" t="s">
        <v>541</v>
      </c>
      <c r="F416" s="212" t="s">
        <v>553</v>
      </c>
      <c r="G416" s="212" t="s">
        <v>572</v>
      </c>
      <c r="H416" s="212">
        <v>2020</v>
      </c>
    </row>
    <row r="417" spans="1:8" ht="29.25" customHeight="1">
      <c r="A417" s="90" t="s">
        <v>121</v>
      </c>
      <c r="B417" s="118" t="s">
        <v>762</v>
      </c>
      <c r="C417" s="210" t="s">
        <v>7</v>
      </c>
      <c r="D417" s="211">
        <v>36855.735000000001</v>
      </c>
      <c r="E417" s="210" t="s">
        <v>541</v>
      </c>
      <c r="F417" s="212" t="s">
        <v>562</v>
      </c>
      <c r="G417" s="212" t="s">
        <v>572</v>
      </c>
      <c r="H417" s="212">
        <v>2020</v>
      </c>
    </row>
    <row r="418" spans="1:8" ht="29.25" customHeight="1">
      <c r="A418" s="90" t="s">
        <v>121</v>
      </c>
      <c r="B418" s="118" t="s">
        <v>743</v>
      </c>
      <c r="C418" s="210" t="s">
        <v>7</v>
      </c>
      <c r="D418" s="211">
        <v>32072.6525</v>
      </c>
      <c r="E418" s="210" t="s">
        <v>564</v>
      </c>
      <c r="F418" s="212" t="s">
        <v>559</v>
      </c>
      <c r="G418" s="212" t="s">
        <v>543</v>
      </c>
      <c r="H418" s="212">
        <v>2020</v>
      </c>
    </row>
    <row r="419" spans="1:8" ht="29.25" customHeight="1">
      <c r="A419" s="90" t="s">
        <v>121</v>
      </c>
      <c r="B419" s="118" t="s">
        <v>736</v>
      </c>
      <c r="C419" s="210" t="s">
        <v>7</v>
      </c>
      <c r="D419" s="211">
        <v>29651.334999999999</v>
      </c>
      <c r="E419" s="210" t="s">
        <v>541</v>
      </c>
      <c r="F419" s="212" t="s">
        <v>559</v>
      </c>
      <c r="G419" s="212" t="s">
        <v>543</v>
      </c>
      <c r="H419" s="212">
        <v>2020</v>
      </c>
    </row>
    <row r="420" spans="1:8" ht="29.25" customHeight="1">
      <c r="A420" s="90" t="s">
        <v>121</v>
      </c>
      <c r="B420" s="118" t="s">
        <v>173</v>
      </c>
      <c r="C420" s="210" t="s">
        <v>7</v>
      </c>
      <c r="D420" s="211">
        <v>25212.494999999999</v>
      </c>
      <c r="E420" s="210" t="s">
        <v>564</v>
      </c>
      <c r="F420" s="212" t="s">
        <v>560</v>
      </c>
      <c r="G420" s="212" t="s">
        <v>543</v>
      </c>
      <c r="H420" s="212">
        <v>2020</v>
      </c>
    </row>
    <row r="421" spans="1:8" ht="29.25" customHeight="1">
      <c r="A421" s="90" t="s">
        <v>121</v>
      </c>
      <c r="B421" s="118" t="s">
        <v>481</v>
      </c>
      <c r="C421" s="210" t="s">
        <v>7</v>
      </c>
      <c r="D421" s="211">
        <v>24682</v>
      </c>
      <c r="E421" s="210" t="s">
        <v>546</v>
      </c>
      <c r="F421" s="212" t="s">
        <v>550</v>
      </c>
      <c r="G421" s="212" t="s">
        <v>543</v>
      </c>
      <c r="H421" s="212">
        <v>2021</v>
      </c>
    </row>
    <row r="422" spans="1:8" ht="29.25" customHeight="1">
      <c r="A422" s="90" t="s">
        <v>121</v>
      </c>
      <c r="B422" s="118" t="s">
        <v>707</v>
      </c>
      <c r="C422" s="210" t="s">
        <v>7</v>
      </c>
      <c r="D422" s="211">
        <v>23152.85</v>
      </c>
      <c r="E422" s="210" t="s">
        <v>556</v>
      </c>
      <c r="F422" s="212" t="s">
        <v>560</v>
      </c>
      <c r="G422" s="212" t="s">
        <v>543</v>
      </c>
      <c r="H422" s="212">
        <v>2020</v>
      </c>
    </row>
    <row r="423" spans="1:8" ht="29.25" customHeight="1">
      <c r="A423" s="90" t="s">
        <v>121</v>
      </c>
      <c r="B423" s="118" t="s">
        <v>174</v>
      </c>
      <c r="C423" s="210" t="s">
        <v>7</v>
      </c>
      <c r="D423" s="211">
        <v>22098.334999999999</v>
      </c>
      <c r="E423" s="210" t="s">
        <v>541</v>
      </c>
      <c r="F423" s="212" t="s">
        <v>702</v>
      </c>
      <c r="G423" s="212" t="s">
        <v>572</v>
      </c>
      <c r="H423" s="212">
        <v>2020</v>
      </c>
    </row>
    <row r="424" spans="1:8" ht="29.25" customHeight="1">
      <c r="A424" s="90" t="s">
        <v>121</v>
      </c>
      <c r="B424" s="118" t="s">
        <v>175</v>
      </c>
      <c r="C424" s="210" t="s">
        <v>7</v>
      </c>
      <c r="D424" s="211">
        <v>21473.760000000002</v>
      </c>
      <c r="E424" s="210" t="s">
        <v>541</v>
      </c>
      <c r="F424" s="212" t="s">
        <v>560</v>
      </c>
      <c r="G424" s="212" t="s">
        <v>543</v>
      </c>
      <c r="H424" s="212">
        <v>2020</v>
      </c>
    </row>
    <row r="425" spans="1:8" ht="29.25" customHeight="1">
      <c r="A425" s="90" t="s">
        <v>121</v>
      </c>
      <c r="B425" s="118" t="s">
        <v>693</v>
      </c>
      <c r="C425" s="210" t="s">
        <v>7</v>
      </c>
      <c r="D425" s="211">
        <v>20494.775000000001</v>
      </c>
      <c r="E425" s="210" t="s">
        <v>556</v>
      </c>
      <c r="F425" s="212" t="s">
        <v>560</v>
      </c>
      <c r="G425" s="212" t="s">
        <v>543</v>
      </c>
      <c r="H425" s="212">
        <v>2020</v>
      </c>
    </row>
    <row r="426" spans="1:8" ht="29.25" customHeight="1">
      <c r="A426" s="90" t="s">
        <v>121</v>
      </c>
      <c r="B426" s="118" t="s">
        <v>176</v>
      </c>
      <c r="C426" s="210" t="s">
        <v>7</v>
      </c>
      <c r="D426" s="211">
        <v>17573.797500000001</v>
      </c>
      <c r="E426" s="210" t="s">
        <v>556</v>
      </c>
      <c r="F426" s="212" t="s">
        <v>545</v>
      </c>
      <c r="G426" s="212" t="s">
        <v>558</v>
      </c>
      <c r="H426" s="212">
        <v>2020</v>
      </c>
    </row>
    <row r="427" spans="1:8" ht="29.25" customHeight="1">
      <c r="A427" s="90" t="s">
        <v>121</v>
      </c>
      <c r="B427" s="118" t="s">
        <v>416</v>
      </c>
      <c r="C427" s="210" t="s">
        <v>7</v>
      </c>
      <c r="D427" s="211">
        <v>15000</v>
      </c>
      <c r="E427" s="210" t="s">
        <v>546</v>
      </c>
      <c r="F427" s="212" t="s">
        <v>551</v>
      </c>
      <c r="G427" s="212" t="s">
        <v>543</v>
      </c>
      <c r="H427" s="212">
        <v>2021</v>
      </c>
    </row>
    <row r="428" spans="1:8" ht="29.25" customHeight="1">
      <c r="A428" s="90" t="s">
        <v>121</v>
      </c>
      <c r="B428" s="118" t="s">
        <v>176</v>
      </c>
      <c r="C428" s="210" t="s">
        <v>7</v>
      </c>
      <c r="D428" s="211">
        <v>13961</v>
      </c>
      <c r="E428" s="210" t="s">
        <v>544</v>
      </c>
      <c r="F428" s="212" t="s">
        <v>545</v>
      </c>
      <c r="G428" s="212" t="s">
        <v>543</v>
      </c>
      <c r="H428" s="212">
        <v>2021</v>
      </c>
    </row>
    <row r="429" spans="1:8" ht="29.25" customHeight="1">
      <c r="A429" s="90" t="s">
        <v>121</v>
      </c>
      <c r="B429" s="118" t="s">
        <v>478</v>
      </c>
      <c r="C429" s="210" t="s">
        <v>7</v>
      </c>
      <c r="D429" s="211">
        <v>13311</v>
      </c>
      <c r="E429" s="210" t="s">
        <v>546</v>
      </c>
      <c r="F429" s="212" t="s">
        <v>551</v>
      </c>
      <c r="G429" s="212" t="s">
        <v>543</v>
      </c>
      <c r="H429" s="212">
        <v>2021</v>
      </c>
    </row>
    <row r="430" spans="1:8" ht="29.25" customHeight="1">
      <c r="A430" s="90" t="s">
        <v>121</v>
      </c>
      <c r="B430" s="118" t="s">
        <v>177</v>
      </c>
      <c r="C430" s="210" t="s">
        <v>7</v>
      </c>
      <c r="D430" s="211">
        <v>13226.465</v>
      </c>
      <c r="E430" s="210" t="s">
        <v>564</v>
      </c>
      <c r="F430" s="212" t="s">
        <v>559</v>
      </c>
      <c r="G430" s="212" t="s">
        <v>543</v>
      </c>
      <c r="H430" s="212">
        <v>2020</v>
      </c>
    </row>
    <row r="431" spans="1:8" ht="29.25" customHeight="1">
      <c r="A431" s="90" t="s">
        <v>121</v>
      </c>
      <c r="B431" s="118" t="s">
        <v>376</v>
      </c>
      <c r="C431" s="210" t="s">
        <v>7</v>
      </c>
      <c r="D431" s="211">
        <v>12000</v>
      </c>
      <c r="E431" s="210" t="s">
        <v>544</v>
      </c>
      <c r="F431" s="212" t="s">
        <v>554</v>
      </c>
      <c r="G431" s="212" t="s">
        <v>543</v>
      </c>
      <c r="H431" s="212">
        <v>2021</v>
      </c>
    </row>
    <row r="432" spans="1:8" ht="29.25" customHeight="1">
      <c r="A432" s="90" t="s">
        <v>121</v>
      </c>
      <c r="B432" s="118" t="s">
        <v>633</v>
      </c>
      <c r="C432" s="210" t="s">
        <v>7</v>
      </c>
      <c r="D432" s="211">
        <v>11133.4125</v>
      </c>
      <c r="E432" s="210" t="s">
        <v>556</v>
      </c>
      <c r="F432" s="212" t="s">
        <v>559</v>
      </c>
      <c r="G432" s="212" t="s">
        <v>543</v>
      </c>
      <c r="H432" s="212">
        <v>2020</v>
      </c>
    </row>
    <row r="433" spans="1:8" ht="29.25" customHeight="1">
      <c r="A433" s="90" t="s">
        <v>121</v>
      </c>
      <c r="B433" s="118" t="s">
        <v>407</v>
      </c>
      <c r="C433" s="210" t="s">
        <v>7</v>
      </c>
      <c r="D433" s="211">
        <v>10147</v>
      </c>
      <c r="E433" s="210" t="s">
        <v>544</v>
      </c>
      <c r="F433" s="212" t="s">
        <v>551</v>
      </c>
      <c r="G433" s="212" t="s">
        <v>543</v>
      </c>
      <c r="H433" s="212">
        <v>2021</v>
      </c>
    </row>
    <row r="434" spans="1:8" ht="29.25" customHeight="1">
      <c r="A434" s="90" t="s">
        <v>121</v>
      </c>
      <c r="B434" s="118" t="s">
        <v>629</v>
      </c>
      <c r="C434" s="210" t="s">
        <v>7</v>
      </c>
      <c r="D434" s="211">
        <v>10082</v>
      </c>
      <c r="E434" s="210" t="s">
        <v>541</v>
      </c>
      <c r="F434" s="212" t="s">
        <v>548</v>
      </c>
      <c r="G434" s="212" t="s">
        <v>558</v>
      </c>
      <c r="H434" s="212">
        <v>2020</v>
      </c>
    </row>
    <row r="435" spans="1:8" ht="29.25" customHeight="1">
      <c r="A435" s="90" t="s">
        <v>121</v>
      </c>
      <c r="B435" s="118" t="s">
        <v>532</v>
      </c>
      <c r="C435" s="210" t="s">
        <v>7</v>
      </c>
      <c r="D435" s="211">
        <v>9543</v>
      </c>
      <c r="E435" s="210" t="s">
        <v>546</v>
      </c>
      <c r="F435" s="212" t="s">
        <v>550</v>
      </c>
      <c r="G435" s="212" t="s">
        <v>543</v>
      </c>
      <c r="H435" s="212">
        <v>2021</v>
      </c>
    </row>
    <row r="436" spans="1:8" ht="29.25" customHeight="1">
      <c r="A436" s="90" t="s">
        <v>121</v>
      </c>
      <c r="B436" s="118" t="s">
        <v>178</v>
      </c>
      <c r="C436" s="210" t="s">
        <v>7</v>
      </c>
      <c r="D436" s="211">
        <v>8921.255000000001</v>
      </c>
      <c r="E436" s="210" t="s">
        <v>541</v>
      </c>
      <c r="F436" s="212" t="s">
        <v>542</v>
      </c>
      <c r="G436" s="212" t="s">
        <v>572</v>
      </c>
      <c r="H436" s="212">
        <v>2020</v>
      </c>
    </row>
    <row r="437" spans="1:8" ht="29.25" customHeight="1">
      <c r="A437" s="90" t="s">
        <v>121</v>
      </c>
      <c r="B437" s="118" t="s">
        <v>384</v>
      </c>
      <c r="C437" s="210" t="s">
        <v>7</v>
      </c>
      <c r="D437" s="211">
        <v>8000</v>
      </c>
      <c r="E437" s="210" t="s">
        <v>544</v>
      </c>
      <c r="F437" s="212" t="s">
        <v>582</v>
      </c>
      <c r="G437" s="212" t="s">
        <v>543</v>
      </c>
      <c r="H437" s="212">
        <v>2021</v>
      </c>
    </row>
    <row r="438" spans="1:8" ht="29.25" customHeight="1">
      <c r="A438" s="90" t="s">
        <v>121</v>
      </c>
      <c r="B438" s="118" t="s">
        <v>80</v>
      </c>
      <c r="C438" s="210" t="s">
        <v>7</v>
      </c>
      <c r="D438" s="211">
        <v>7500</v>
      </c>
      <c r="E438" s="210" t="s">
        <v>544</v>
      </c>
      <c r="F438" s="212" t="s">
        <v>554</v>
      </c>
      <c r="G438" s="212" t="s">
        <v>543</v>
      </c>
      <c r="H438" s="212">
        <v>2021</v>
      </c>
    </row>
    <row r="439" spans="1:8" ht="29.25" customHeight="1">
      <c r="A439" s="90" t="s">
        <v>121</v>
      </c>
      <c r="B439" s="118" t="s">
        <v>606</v>
      </c>
      <c r="C439" s="210" t="s">
        <v>7</v>
      </c>
      <c r="D439" s="211">
        <v>6636.4724999999999</v>
      </c>
      <c r="E439" s="210" t="s">
        <v>541</v>
      </c>
      <c r="F439" s="212" t="s">
        <v>545</v>
      </c>
      <c r="G439" s="212" t="s">
        <v>543</v>
      </c>
      <c r="H439" s="212">
        <v>2020</v>
      </c>
    </row>
    <row r="440" spans="1:8" ht="29.25" customHeight="1">
      <c r="A440" s="90" t="s">
        <v>121</v>
      </c>
      <c r="B440" s="118" t="s">
        <v>595</v>
      </c>
      <c r="C440" s="210" t="s">
        <v>7</v>
      </c>
      <c r="D440" s="211">
        <v>5552.9075000000003</v>
      </c>
      <c r="E440" s="210" t="s">
        <v>556</v>
      </c>
      <c r="F440" s="212" t="s">
        <v>559</v>
      </c>
      <c r="G440" s="212" t="s">
        <v>543</v>
      </c>
      <c r="H440" s="212">
        <v>2020</v>
      </c>
    </row>
    <row r="441" spans="1:8" ht="29.25" customHeight="1">
      <c r="A441" s="90" t="s">
        <v>121</v>
      </c>
      <c r="B441" s="118" t="s">
        <v>386</v>
      </c>
      <c r="C441" s="210" t="s">
        <v>7</v>
      </c>
      <c r="D441" s="211">
        <v>5500</v>
      </c>
      <c r="E441" s="210" t="s">
        <v>564</v>
      </c>
      <c r="F441" s="212" t="s">
        <v>545</v>
      </c>
      <c r="G441" s="212" t="s">
        <v>543</v>
      </c>
      <c r="H441" s="212">
        <v>2021</v>
      </c>
    </row>
    <row r="442" spans="1:8" ht="29.25" customHeight="1">
      <c r="A442" s="90" t="s">
        <v>121</v>
      </c>
      <c r="B442" s="118" t="s">
        <v>99</v>
      </c>
      <c r="C442" s="210" t="s">
        <v>7</v>
      </c>
      <c r="D442" s="211">
        <v>5000</v>
      </c>
      <c r="E442" s="210" t="s">
        <v>544</v>
      </c>
      <c r="F442" s="212" t="s">
        <v>551</v>
      </c>
      <c r="G442" s="212" t="s">
        <v>543</v>
      </c>
      <c r="H442" s="212">
        <v>2021</v>
      </c>
    </row>
    <row r="443" spans="1:8" ht="29.25" customHeight="1">
      <c r="A443" s="90" t="s">
        <v>121</v>
      </c>
      <c r="B443" s="118" t="s">
        <v>586</v>
      </c>
      <c r="C443" s="210" t="s">
        <v>7</v>
      </c>
      <c r="D443" s="211">
        <v>4575.375</v>
      </c>
      <c r="E443" s="210" t="s">
        <v>541</v>
      </c>
      <c r="F443" s="212" t="s">
        <v>548</v>
      </c>
      <c r="G443" s="212" t="s">
        <v>543</v>
      </c>
      <c r="H443" s="212">
        <v>2020</v>
      </c>
    </row>
    <row r="444" spans="1:8" ht="29.25" customHeight="1">
      <c r="A444" s="90" t="s">
        <v>121</v>
      </c>
      <c r="B444" s="118" t="s">
        <v>501</v>
      </c>
      <c r="C444" s="210" t="s">
        <v>7</v>
      </c>
      <c r="D444" s="211">
        <v>3410</v>
      </c>
      <c r="E444" s="210" t="s">
        <v>546</v>
      </c>
      <c r="F444" s="212" t="s">
        <v>554</v>
      </c>
      <c r="G444" s="212" t="s">
        <v>543</v>
      </c>
      <c r="H444" s="212">
        <v>2021</v>
      </c>
    </row>
    <row r="445" spans="1:8" ht="29.25" customHeight="1">
      <c r="A445" s="90" t="s">
        <v>121</v>
      </c>
      <c r="B445" s="118" t="s">
        <v>574</v>
      </c>
      <c r="C445" s="210" t="s">
        <v>7</v>
      </c>
      <c r="D445" s="211">
        <v>3406.1125000000002</v>
      </c>
      <c r="E445" s="210" t="s">
        <v>564</v>
      </c>
      <c r="F445" s="212" t="s">
        <v>553</v>
      </c>
      <c r="G445" s="212" t="s">
        <v>572</v>
      </c>
      <c r="H445" s="212">
        <v>2020</v>
      </c>
    </row>
    <row r="446" spans="1:8" ht="29.25" customHeight="1">
      <c r="A446" s="90" t="s">
        <v>121</v>
      </c>
      <c r="B446" s="118" t="s">
        <v>173</v>
      </c>
      <c r="C446" s="210" t="s">
        <v>7</v>
      </c>
      <c r="D446" s="211">
        <v>2000</v>
      </c>
      <c r="E446" s="210" t="s">
        <v>546</v>
      </c>
      <c r="F446" s="212" t="s">
        <v>551</v>
      </c>
      <c r="G446" s="212" t="s">
        <v>543</v>
      </c>
      <c r="H446" s="212">
        <v>2021</v>
      </c>
    </row>
    <row r="447" spans="1:8" ht="29.25" customHeight="1">
      <c r="A447" s="90" t="s">
        <v>121</v>
      </c>
      <c r="B447" s="118" t="s">
        <v>79</v>
      </c>
      <c r="C447" s="210" t="s">
        <v>7</v>
      </c>
      <c r="D447" s="211">
        <v>2000</v>
      </c>
      <c r="E447" s="210" t="s">
        <v>556</v>
      </c>
      <c r="F447" s="212" t="s">
        <v>560</v>
      </c>
      <c r="G447" s="212" t="s">
        <v>543</v>
      </c>
      <c r="H447" s="212">
        <v>2020</v>
      </c>
    </row>
    <row r="448" spans="1:8" ht="29.25" customHeight="1">
      <c r="A448" s="90" t="s">
        <v>121</v>
      </c>
      <c r="B448" s="118" t="s">
        <v>497</v>
      </c>
      <c r="C448" s="210" t="s">
        <v>7</v>
      </c>
      <c r="D448" s="211">
        <v>2000</v>
      </c>
      <c r="E448" s="210" t="s">
        <v>546</v>
      </c>
      <c r="F448" s="212" t="s">
        <v>553</v>
      </c>
      <c r="G448" s="212" t="s">
        <v>543</v>
      </c>
      <c r="H448" s="212">
        <v>2021</v>
      </c>
    </row>
    <row r="449" spans="1:8" ht="29.25" customHeight="1">
      <c r="A449" s="90" t="s">
        <v>121</v>
      </c>
      <c r="B449" s="118" t="s">
        <v>919</v>
      </c>
      <c r="C449" s="210" t="s">
        <v>8</v>
      </c>
      <c r="D449" s="211">
        <v>273591.44750000001</v>
      </c>
      <c r="E449" s="210" t="s">
        <v>541</v>
      </c>
      <c r="F449" s="212" t="s">
        <v>553</v>
      </c>
      <c r="G449" s="212" t="s">
        <v>543</v>
      </c>
      <c r="H449" s="212">
        <v>2020</v>
      </c>
    </row>
    <row r="450" spans="1:8" ht="29.25" customHeight="1">
      <c r="A450" s="90" t="s">
        <v>121</v>
      </c>
      <c r="B450" s="118" t="s">
        <v>888</v>
      </c>
      <c r="C450" s="210" t="s">
        <v>8</v>
      </c>
      <c r="D450" s="211">
        <v>124361.5975</v>
      </c>
      <c r="E450" s="210" t="s">
        <v>556</v>
      </c>
      <c r="F450" s="212" t="s">
        <v>579</v>
      </c>
      <c r="G450" s="212" t="s">
        <v>558</v>
      </c>
      <c r="H450" s="212">
        <v>2020</v>
      </c>
    </row>
    <row r="451" spans="1:8" ht="29.25" customHeight="1">
      <c r="A451" s="90" t="s">
        <v>121</v>
      </c>
      <c r="B451" s="118" t="s">
        <v>883</v>
      </c>
      <c r="C451" s="210" t="s">
        <v>8</v>
      </c>
      <c r="D451" s="211">
        <v>115254.4225</v>
      </c>
      <c r="E451" s="210" t="s">
        <v>541</v>
      </c>
      <c r="F451" s="212" t="s">
        <v>545</v>
      </c>
      <c r="G451" s="212" t="s">
        <v>543</v>
      </c>
      <c r="H451" s="212">
        <v>2020</v>
      </c>
    </row>
    <row r="452" spans="1:8" ht="29.25" customHeight="1">
      <c r="A452" s="90" t="s">
        <v>121</v>
      </c>
      <c r="B452" s="118" t="s">
        <v>848</v>
      </c>
      <c r="C452" s="210" t="s">
        <v>8</v>
      </c>
      <c r="D452" s="211">
        <v>73808.787500000006</v>
      </c>
      <c r="E452" s="210" t="s">
        <v>541</v>
      </c>
      <c r="F452" s="212" t="s">
        <v>560</v>
      </c>
      <c r="G452" s="212" t="s">
        <v>543</v>
      </c>
      <c r="H452" s="212">
        <v>2020</v>
      </c>
    </row>
    <row r="453" spans="1:8" ht="29.25" customHeight="1">
      <c r="A453" s="90" t="s">
        <v>121</v>
      </c>
      <c r="B453" s="118" t="s">
        <v>845</v>
      </c>
      <c r="C453" s="210" t="s">
        <v>8</v>
      </c>
      <c r="D453" s="211">
        <v>70726.582500000004</v>
      </c>
      <c r="E453" s="210" t="s">
        <v>556</v>
      </c>
      <c r="F453" s="212" t="s">
        <v>579</v>
      </c>
      <c r="G453" s="212" t="s">
        <v>543</v>
      </c>
      <c r="H453" s="212">
        <v>2020</v>
      </c>
    </row>
    <row r="454" spans="1:8" ht="29.25" customHeight="1">
      <c r="A454" s="90" t="s">
        <v>121</v>
      </c>
      <c r="B454" s="118" t="s">
        <v>829</v>
      </c>
      <c r="C454" s="210" t="s">
        <v>8</v>
      </c>
      <c r="D454" s="211">
        <v>62402.305</v>
      </c>
      <c r="E454" s="210" t="s">
        <v>541</v>
      </c>
      <c r="F454" s="212" t="s">
        <v>562</v>
      </c>
      <c r="G454" s="212" t="s">
        <v>572</v>
      </c>
      <c r="H454" s="212">
        <v>2020</v>
      </c>
    </row>
    <row r="455" spans="1:8" ht="29.25" customHeight="1">
      <c r="A455" s="90" t="s">
        <v>121</v>
      </c>
      <c r="B455" s="118" t="s">
        <v>179</v>
      </c>
      <c r="C455" s="210" t="s">
        <v>8</v>
      </c>
      <c r="D455" s="211">
        <v>60849.582500000004</v>
      </c>
      <c r="E455" s="210" t="s">
        <v>564</v>
      </c>
      <c r="F455" s="212" t="s">
        <v>560</v>
      </c>
      <c r="G455" s="212" t="s">
        <v>543</v>
      </c>
      <c r="H455" s="212">
        <v>2020</v>
      </c>
    </row>
    <row r="456" spans="1:8" ht="29.25" customHeight="1">
      <c r="A456" s="90" t="s">
        <v>121</v>
      </c>
      <c r="B456" s="118" t="s">
        <v>813</v>
      </c>
      <c r="C456" s="210" t="s">
        <v>8</v>
      </c>
      <c r="D456" s="211">
        <v>55222.597500000003</v>
      </c>
      <c r="E456" s="210" t="s">
        <v>556</v>
      </c>
      <c r="F456" s="212" t="s">
        <v>559</v>
      </c>
      <c r="G456" s="212" t="s">
        <v>558</v>
      </c>
      <c r="H456" s="212">
        <v>2020</v>
      </c>
    </row>
    <row r="457" spans="1:8" ht="29.25" customHeight="1">
      <c r="A457" s="90" t="s">
        <v>121</v>
      </c>
      <c r="B457" s="118" t="s">
        <v>811</v>
      </c>
      <c r="C457" s="210" t="s">
        <v>8</v>
      </c>
      <c r="D457" s="211">
        <v>54157.915000000001</v>
      </c>
      <c r="E457" s="210" t="s">
        <v>556</v>
      </c>
      <c r="F457" s="212" t="s">
        <v>562</v>
      </c>
      <c r="G457" s="212" t="s">
        <v>572</v>
      </c>
      <c r="H457" s="212">
        <v>2020</v>
      </c>
    </row>
    <row r="458" spans="1:8" ht="29.25" customHeight="1">
      <c r="A458" s="90" t="s">
        <v>121</v>
      </c>
      <c r="B458" s="118" t="s">
        <v>804</v>
      </c>
      <c r="C458" s="210" t="s">
        <v>8</v>
      </c>
      <c r="D458" s="211">
        <v>51996.595000000001</v>
      </c>
      <c r="E458" s="210" t="s">
        <v>564</v>
      </c>
      <c r="F458" s="212" t="s">
        <v>562</v>
      </c>
      <c r="G458" s="212" t="s">
        <v>543</v>
      </c>
      <c r="H458" s="212">
        <v>2020</v>
      </c>
    </row>
    <row r="459" spans="1:8" ht="29.25" customHeight="1">
      <c r="A459" s="90" t="s">
        <v>121</v>
      </c>
      <c r="B459" s="118" t="s">
        <v>179</v>
      </c>
      <c r="C459" s="210" t="s">
        <v>8</v>
      </c>
      <c r="D459" s="211">
        <v>51657</v>
      </c>
      <c r="E459" s="210" t="s">
        <v>546</v>
      </c>
      <c r="F459" s="212" t="s">
        <v>551</v>
      </c>
      <c r="G459" s="212" t="s">
        <v>543</v>
      </c>
      <c r="H459" s="212">
        <v>2021</v>
      </c>
    </row>
    <row r="460" spans="1:8" ht="29.25" customHeight="1">
      <c r="A460" s="90" t="s">
        <v>121</v>
      </c>
      <c r="B460" s="118" t="s">
        <v>180</v>
      </c>
      <c r="C460" s="210" t="s">
        <v>8</v>
      </c>
      <c r="D460" s="211">
        <v>49777.175000000003</v>
      </c>
      <c r="E460" s="210" t="s">
        <v>556</v>
      </c>
      <c r="F460" s="212" t="s">
        <v>559</v>
      </c>
      <c r="G460" s="212" t="s">
        <v>543</v>
      </c>
      <c r="H460" s="212">
        <v>2020</v>
      </c>
    </row>
    <row r="461" spans="1:8" ht="29.25" customHeight="1">
      <c r="A461" s="90" t="s">
        <v>121</v>
      </c>
      <c r="B461" s="118" t="s">
        <v>763</v>
      </c>
      <c r="C461" s="210" t="s">
        <v>8</v>
      </c>
      <c r="D461" s="211">
        <v>36947.2425</v>
      </c>
      <c r="E461" s="210" t="s">
        <v>541</v>
      </c>
      <c r="F461" s="212" t="s">
        <v>562</v>
      </c>
      <c r="G461" s="212" t="s">
        <v>543</v>
      </c>
      <c r="H461" s="212">
        <v>2020</v>
      </c>
    </row>
    <row r="462" spans="1:8" ht="29.25" customHeight="1">
      <c r="A462" s="90" t="s">
        <v>121</v>
      </c>
      <c r="B462" s="118" t="s">
        <v>760</v>
      </c>
      <c r="C462" s="210" t="s">
        <v>8</v>
      </c>
      <c r="D462" s="211">
        <v>36408.364999999998</v>
      </c>
      <c r="E462" s="210" t="s">
        <v>556</v>
      </c>
      <c r="F462" s="212" t="s">
        <v>728</v>
      </c>
      <c r="G462" s="212" t="s">
        <v>558</v>
      </c>
      <c r="H462" s="212">
        <v>2020</v>
      </c>
    </row>
    <row r="463" spans="1:8" ht="29.25" customHeight="1">
      <c r="A463" s="90" t="s">
        <v>121</v>
      </c>
      <c r="B463" s="118" t="s">
        <v>414</v>
      </c>
      <c r="C463" s="210" t="s">
        <v>8</v>
      </c>
      <c r="D463" s="211">
        <v>30313</v>
      </c>
      <c r="E463" s="210" t="s">
        <v>544</v>
      </c>
      <c r="F463" s="212" t="s">
        <v>548</v>
      </c>
      <c r="G463" s="212" t="s">
        <v>543</v>
      </c>
      <c r="H463" s="212">
        <v>2021</v>
      </c>
    </row>
    <row r="464" spans="1:8" ht="29.25" customHeight="1">
      <c r="A464" s="90" t="s">
        <v>121</v>
      </c>
      <c r="B464" s="118" t="s">
        <v>100</v>
      </c>
      <c r="C464" s="210" t="s">
        <v>8</v>
      </c>
      <c r="D464" s="211">
        <v>24566.937873274102</v>
      </c>
      <c r="E464" s="210" t="s">
        <v>556</v>
      </c>
      <c r="F464" s="212" t="s">
        <v>562</v>
      </c>
      <c r="G464" s="212" t="s">
        <v>543</v>
      </c>
      <c r="H464" s="212">
        <v>2020</v>
      </c>
    </row>
    <row r="465" spans="1:8" ht="29.25" customHeight="1">
      <c r="A465" s="90" t="s">
        <v>121</v>
      </c>
      <c r="B465" s="118" t="s">
        <v>471</v>
      </c>
      <c r="C465" s="210" t="s">
        <v>8</v>
      </c>
      <c r="D465" s="211">
        <v>19011</v>
      </c>
      <c r="E465" s="210" t="s">
        <v>546</v>
      </c>
      <c r="F465" s="212" t="s">
        <v>547</v>
      </c>
      <c r="G465" s="212" t="s">
        <v>543</v>
      </c>
      <c r="H465" s="212">
        <v>2021</v>
      </c>
    </row>
    <row r="466" spans="1:8" ht="29.25" customHeight="1">
      <c r="A466" s="90" t="s">
        <v>121</v>
      </c>
      <c r="B466" s="118" t="s">
        <v>657</v>
      </c>
      <c r="C466" s="210" t="s">
        <v>8</v>
      </c>
      <c r="D466" s="211">
        <v>16192.470000000001</v>
      </c>
      <c r="E466" s="210" t="s">
        <v>556</v>
      </c>
      <c r="F466" s="212" t="s">
        <v>548</v>
      </c>
      <c r="G466" s="212" t="s">
        <v>558</v>
      </c>
      <c r="H466" s="212">
        <v>2020</v>
      </c>
    </row>
    <row r="467" spans="1:8" ht="29.25" customHeight="1">
      <c r="A467" s="90" t="s">
        <v>121</v>
      </c>
      <c r="B467" s="118" t="s">
        <v>512</v>
      </c>
      <c r="C467" s="210" t="s">
        <v>8</v>
      </c>
      <c r="D467" s="211">
        <v>15000</v>
      </c>
      <c r="E467" s="210" t="s">
        <v>544</v>
      </c>
      <c r="F467" s="212" t="s">
        <v>551</v>
      </c>
      <c r="G467" s="212" t="s">
        <v>543</v>
      </c>
      <c r="H467" s="212">
        <v>2021</v>
      </c>
    </row>
    <row r="468" spans="1:8" ht="29.25" customHeight="1">
      <c r="A468" s="90" t="s">
        <v>121</v>
      </c>
      <c r="B468" s="118" t="s">
        <v>649</v>
      </c>
      <c r="C468" s="210" t="s">
        <v>8</v>
      </c>
      <c r="D468" s="211">
        <v>14170.59</v>
      </c>
      <c r="E468" s="210" t="s">
        <v>556</v>
      </c>
      <c r="F468" s="212" t="s">
        <v>560</v>
      </c>
      <c r="G468" s="212" t="s">
        <v>543</v>
      </c>
      <c r="H468" s="212">
        <v>2020</v>
      </c>
    </row>
    <row r="469" spans="1:8" ht="29.25" customHeight="1">
      <c r="A469" s="90" t="s">
        <v>121</v>
      </c>
      <c r="B469" s="118" t="s">
        <v>641</v>
      </c>
      <c r="C469" s="210" t="s">
        <v>8</v>
      </c>
      <c r="D469" s="211">
        <v>12485.69</v>
      </c>
      <c r="E469" s="210" t="s">
        <v>564</v>
      </c>
      <c r="F469" s="212" t="s">
        <v>642</v>
      </c>
      <c r="G469" s="212" t="s">
        <v>543</v>
      </c>
      <c r="H469" s="212">
        <v>2020</v>
      </c>
    </row>
    <row r="470" spans="1:8" ht="29.25" customHeight="1">
      <c r="A470" s="90" t="s">
        <v>121</v>
      </c>
      <c r="B470" s="118" t="s">
        <v>375</v>
      </c>
      <c r="C470" s="210" t="s">
        <v>8</v>
      </c>
      <c r="D470" s="211">
        <v>12000</v>
      </c>
      <c r="E470" s="210" t="s">
        <v>544</v>
      </c>
      <c r="F470" s="212" t="s">
        <v>551</v>
      </c>
      <c r="G470" s="212" t="s">
        <v>543</v>
      </c>
      <c r="H470" s="212">
        <v>2021</v>
      </c>
    </row>
    <row r="471" spans="1:8" ht="29.25" customHeight="1">
      <c r="A471" s="90" t="s">
        <v>121</v>
      </c>
      <c r="B471" s="118" t="s">
        <v>181</v>
      </c>
      <c r="C471" s="210" t="s">
        <v>8</v>
      </c>
      <c r="D471" s="211">
        <v>11100.005000000001</v>
      </c>
      <c r="E471" s="210" t="s">
        <v>556</v>
      </c>
      <c r="F471" s="212" t="s">
        <v>568</v>
      </c>
      <c r="G471" s="212" t="s">
        <v>543</v>
      </c>
      <c r="H471" s="212">
        <v>2020</v>
      </c>
    </row>
    <row r="472" spans="1:8" ht="29.25" customHeight="1">
      <c r="A472" s="90" t="s">
        <v>121</v>
      </c>
      <c r="B472" s="118" t="s">
        <v>182</v>
      </c>
      <c r="C472" s="210" t="s">
        <v>8</v>
      </c>
      <c r="D472" s="211">
        <v>10611.965</v>
      </c>
      <c r="E472" s="210" t="s">
        <v>556</v>
      </c>
      <c r="F472" s="212" t="s">
        <v>582</v>
      </c>
      <c r="G472" s="212" t="s">
        <v>543</v>
      </c>
      <c r="H472" s="212">
        <v>2020</v>
      </c>
    </row>
    <row r="473" spans="1:8" ht="29.25" customHeight="1">
      <c r="A473" s="90" t="s">
        <v>121</v>
      </c>
      <c r="B473" s="118" t="s">
        <v>181</v>
      </c>
      <c r="C473" s="210" t="s">
        <v>8</v>
      </c>
      <c r="D473" s="211">
        <v>9039</v>
      </c>
      <c r="E473" s="210" t="s">
        <v>544</v>
      </c>
      <c r="F473" s="212" t="s">
        <v>550</v>
      </c>
      <c r="G473" s="212" t="s">
        <v>543</v>
      </c>
      <c r="H473" s="212">
        <v>2021</v>
      </c>
    </row>
    <row r="474" spans="1:8" ht="29.25" customHeight="1">
      <c r="A474" s="90" t="s">
        <v>121</v>
      </c>
      <c r="B474" s="118" t="s">
        <v>183</v>
      </c>
      <c r="C474" s="210" t="s">
        <v>8</v>
      </c>
      <c r="D474" s="211">
        <v>8250.2000000000007</v>
      </c>
      <c r="E474" s="210" t="s">
        <v>541</v>
      </c>
      <c r="F474" s="212" t="s">
        <v>620</v>
      </c>
      <c r="G474" s="212" t="s">
        <v>558</v>
      </c>
      <c r="H474" s="212">
        <v>2020</v>
      </c>
    </row>
    <row r="475" spans="1:8" ht="29.25" customHeight="1">
      <c r="A475" s="90" t="s">
        <v>121</v>
      </c>
      <c r="B475" s="118" t="s">
        <v>619</v>
      </c>
      <c r="C475" s="210" t="s">
        <v>8</v>
      </c>
      <c r="D475" s="211">
        <v>8140</v>
      </c>
      <c r="E475" s="210" t="s">
        <v>564</v>
      </c>
      <c r="F475" s="212" t="s">
        <v>559</v>
      </c>
      <c r="G475" s="212" t="s">
        <v>543</v>
      </c>
      <c r="H475" s="212">
        <v>2020</v>
      </c>
    </row>
    <row r="476" spans="1:8" ht="29.25" customHeight="1">
      <c r="A476" s="90" t="s">
        <v>121</v>
      </c>
      <c r="B476" s="118" t="s">
        <v>617</v>
      </c>
      <c r="C476" s="210" t="s">
        <v>8</v>
      </c>
      <c r="D476" s="211">
        <v>7631.4349999999995</v>
      </c>
      <c r="E476" s="210" t="s">
        <v>556</v>
      </c>
      <c r="F476" s="212" t="s">
        <v>562</v>
      </c>
      <c r="G476" s="212" t="s">
        <v>572</v>
      </c>
      <c r="H476" s="212">
        <v>2020</v>
      </c>
    </row>
    <row r="477" spans="1:8" ht="29.25" customHeight="1">
      <c r="A477" s="90" t="s">
        <v>121</v>
      </c>
      <c r="B477" s="118" t="s">
        <v>612</v>
      </c>
      <c r="C477" s="210" t="s">
        <v>8</v>
      </c>
      <c r="D477" s="211">
        <v>7198.59</v>
      </c>
      <c r="E477" s="210" t="s">
        <v>556</v>
      </c>
      <c r="F477" s="212" t="s">
        <v>607</v>
      </c>
      <c r="G477" s="212" t="s">
        <v>543</v>
      </c>
      <c r="H477" s="212">
        <v>2020</v>
      </c>
    </row>
    <row r="478" spans="1:8" ht="29.25" customHeight="1">
      <c r="A478" s="90" t="s">
        <v>121</v>
      </c>
      <c r="B478" s="118" t="s">
        <v>444</v>
      </c>
      <c r="C478" s="210" t="s">
        <v>8</v>
      </c>
      <c r="D478" s="211">
        <v>6390</v>
      </c>
      <c r="E478" s="210" t="s">
        <v>544</v>
      </c>
      <c r="F478" s="212" t="s">
        <v>550</v>
      </c>
      <c r="G478" s="212" t="s">
        <v>543</v>
      </c>
      <c r="H478" s="212">
        <v>2021</v>
      </c>
    </row>
    <row r="479" spans="1:8" ht="29.25" customHeight="1">
      <c r="A479" s="90" t="s">
        <v>121</v>
      </c>
      <c r="B479" s="118" t="s">
        <v>392</v>
      </c>
      <c r="C479" s="210" t="s">
        <v>8</v>
      </c>
      <c r="D479" s="211">
        <v>6005</v>
      </c>
      <c r="E479" s="210" t="s">
        <v>544</v>
      </c>
      <c r="F479" s="212" t="s">
        <v>554</v>
      </c>
      <c r="G479" s="212" t="s">
        <v>543</v>
      </c>
      <c r="H479" s="212">
        <v>2021</v>
      </c>
    </row>
    <row r="480" spans="1:8" ht="29.25" customHeight="1">
      <c r="A480" s="90" t="s">
        <v>121</v>
      </c>
      <c r="B480" s="118" t="s">
        <v>400</v>
      </c>
      <c r="C480" s="210" t="s">
        <v>8</v>
      </c>
      <c r="D480" s="211">
        <v>6000</v>
      </c>
      <c r="E480" s="210" t="s">
        <v>544</v>
      </c>
      <c r="F480" s="212" t="s">
        <v>551</v>
      </c>
      <c r="G480" s="212" t="s">
        <v>543</v>
      </c>
      <c r="H480" s="212">
        <v>2021</v>
      </c>
    </row>
    <row r="481" spans="1:8" ht="29.25" customHeight="1">
      <c r="A481" s="90" t="s">
        <v>121</v>
      </c>
      <c r="B481" s="118" t="s">
        <v>592</v>
      </c>
      <c r="C481" s="210" t="s">
        <v>8</v>
      </c>
      <c r="D481" s="211">
        <v>5329.2224999999999</v>
      </c>
      <c r="E481" s="210" t="s">
        <v>556</v>
      </c>
      <c r="F481" s="212" t="s">
        <v>559</v>
      </c>
      <c r="G481" s="212" t="s">
        <v>572</v>
      </c>
      <c r="H481" s="212">
        <v>2020</v>
      </c>
    </row>
    <row r="482" spans="1:8" ht="29.25" customHeight="1">
      <c r="A482" s="90" t="s">
        <v>121</v>
      </c>
      <c r="B482" s="118" t="s">
        <v>74</v>
      </c>
      <c r="C482" s="210" t="s">
        <v>8</v>
      </c>
      <c r="D482" s="211">
        <v>5080.8450000000003</v>
      </c>
      <c r="E482" s="210" t="s">
        <v>541</v>
      </c>
      <c r="F482" s="212" t="s">
        <v>562</v>
      </c>
      <c r="G482" s="212" t="s">
        <v>543</v>
      </c>
      <c r="H482" s="212">
        <v>2020</v>
      </c>
    </row>
    <row r="483" spans="1:8" ht="29.25" customHeight="1">
      <c r="A483" s="90" t="s">
        <v>121</v>
      </c>
      <c r="B483" s="118" t="s">
        <v>393</v>
      </c>
      <c r="C483" s="210" t="s">
        <v>8</v>
      </c>
      <c r="D483" s="211">
        <v>5000</v>
      </c>
      <c r="E483" s="210" t="s">
        <v>544</v>
      </c>
      <c r="F483" s="212" t="s">
        <v>551</v>
      </c>
      <c r="G483" s="212" t="s">
        <v>543</v>
      </c>
      <c r="H483" s="212">
        <v>2021</v>
      </c>
    </row>
    <row r="484" spans="1:8" ht="29.25" customHeight="1">
      <c r="A484" s="90" t="s">
        <v>121</v>
      </c>
      <c r="B484" s="118" t="s">
        <v>184</v>
      </c>
      <c r="C484" s="210" t="s">
        <v>8</v>
      </c>
      <c r="D484" s="211">
        <v>4361.8575000000001</v>
      </c>
      <c r="E484" s="210" t="s">
        <v>556</v>
      </c>
      <c r="F484" s="212" t="s">
        <v>559</v>
      </c>
      <c r="G484" s="212" t="s">
        <v>543</v>
      </c>
      <c r="H484" s="212">
        <v>2020</v>
      </c>
    </row>
    <row r="485" spans="1:8" ht="29.25" customHeight="1">
      <c r="A485" s="90" t="s">
        <v>121</v>
      </c>
      <c r="B485" s="118" t="s">
        <v>81</v>
      </c>
      <c r="C485" s="210" t="s">
        <v>8</v>
      </c>
      <c r="D485" s="211">
        <v>4000</v>
      </c>
      <c r="E485" s="210" t="s">
        <v>544</v>
      </c>
      <c r="F485" s="212" t="s">
        <v>582</v>
      </c>
      <c r="G485" s="212" t="s">
        <v>543</v>
      </c>
      <c r="H485" s="212">
        <v>2021</v>
      </c>
    </row>
    <row r="486" spans="1:8" ht="29.25" customHeight="1">
      <c r="A486" s="90" t="s">
        <v>121</v>
      </c>
      <c r="B486" s="118" t="s">
        <v>185</v>
      </c>
      <c r="C486" s="210" t="s">
        <v>8</v>
      </c>
      <c r="D486" s="211">
        <v>3499.0725000000002</v>
      </c>
      <c r="E486" s="210" t="s">
        <v>556</v>
      </c>
      <c r="F486" s="212" t="s">
        <v>545</v>
      </c>
      <c r="G486" s="212" t="s">
        <v>543</v>
      </c>
      <c r="H486" s="212">
        <v>2020</v>
      </c>
    </row>
    <row r="487" spans="1:8" ht="29.25" customHeight="1">
      <c r="A487" s="90" t="s">
        <v>121</v>
      </c>
      <c r="B487" s="118" t="s">
        <v>571</v>
      </c>
      <c r="C487" s="210" t="s">
        <v>8</v>
      </c>
      <c r="D487" s="211">
        <v>3188.2375000000002</v>
      </c>
      <c r="E487" s="210" t="s">
        <v>556</v>
      </c>
      <c r="F487" s="212" t="s">
        <v>559</v>
      </c>
      <c r="G487" s="212" t="s">
        <v>543</v>
      </c>
      <c r="H487" s="212">
        <v>2020</v>
      </c>
    </row>
    <row r="488" spans="1:8" ht="29.25" customHeight="1">
      <c r="A488" s="90" t="s">
        <v>121</v>
      </c>
      <c r="B488" s="118" t="s">
        <v>566</v>
      </c>
      <c r="C488" s="210" t="s">
        <v>8</v>
      </c>
      <c r="D488" s="211">
        <v>2502</v>
      </c>
      <c r="E488" s="210" t="s">
        <v>541</v>
      </c>
      <c r="F488" s="212" t="s">
        <v>559</v>
      </c>
      <c r="G488" s="212" t="s">
        <v>543</v>
      </c>
      <c r="H488" s="212">
        <v>2020</v>
      </c>
    </row>
    <row r="489" spans="1:8" ht="29.25" customHeight="1">
      <c r="A489" s="90" t="s">
        <v>121</v>
      </c>
      <c r="B489" s="118" t="s">
        <v>186</v>
      </c>
      <c r="C489" s="210" t="s">
        <v>9</v>
      </c>
      <c r="D489" s="211">
        <v>290500</v>
      </c>
      <c r="E489" s="210" t="s">
        <v>541</v>
      </c>
      <c r="F489" s="212" t="s">
        <v>560</v>
      </c>
      <c r="G489" s="212" t="s">
        <v>572</v>
      </c>
      <c r="H489" s="212">
        <v>2020</v>
      </c>
    </row>
    <row r="490" spans="1:8" ht="29.25" customHeight="1">
      <c r="A490" s="90" t="s">
        <v>121</v>
      </c>
      <c r="B490" s="118" t="s">
        <v>87</v>
      </c>
      <c r="C490" s="210" t="s">
        <v>9</v>
      </c>
      <c r="D490" s="211">
        <v>290500</v>
      </c>
      <c r="E490" s="210" t="s">
        <v>541</v>
      </c>
      <c r="F490" s="212" t="s">
        <v>607</v>
      </c>
      <c r="G490" s="212" t="s">
        <v>572</v>
      </c>
      <c r="H490" s="212">
        <v>2020</v>
      </c>
    </row>
    <row r="491" spans="1:8" ht="29.25" customHeight="1">
      <c r="A491" s="90" t="s">
        <v>121</v>
      </c>
      <c r="B491" s="118" t="s">
        <v>925</v>
      </c>
      <c r="C491" s="210" t="s">
        <v>9</v>
      </c>
      <c r="D491" s="211">
        <v>290500</v>
      </c>
      <c r="E491" s="210" t="s">
        <v>564</v>
      </c>
      <c r="F491" s="212" t="s">
        <v>553</v>
      </c>
      <c r="G491" s="212" t="s">
        <v>543</v>
      </c>
      <c r="H491" s="212">
        <v>2020</v>
      </c>
    </row>
    <row r="492" spans="1:8" ht="29.25" customHeight="1">
      <c r="A492" s="90" t="s">
        <v>121</v>
      </c>
      <c r="B492" s="118" t="s">
        <v>688</v>
      </c>
      <c r="C492" s="210" t="s">
        <v>9</v>
      </c>
      <c r="D492" s="211">
        <v>19030.654999999999</v>
      </c>
      <c r="E492" s="210" t="s">
        <v>541</v>
      </c>
      <c r="F492" s="212" t="s">
        <v>548</v>
      </c>
      <c r="G492" s="212" t="s">
        <v>543</v>
      </c>
      <c r="H492" s="212">
        <v>2020</v>
      </c>
    </row>
    <row r="493" spans="1:8" ht="29.25" customHeight="1">
      <c r="A493" s="90" t="s">
        <v>121</v>
      </c>
      <c r="B493" s="118" t="s">
        <v>493</v>
      </c>
      <c r="C493" s="210" t="s">
        <v>9</v>
      </c>
      <c r="D493" s="211">
        <v>13905</v>
      </c>
      <c r="E493" s="210" t="s">
        <v>544</v>
      </c>
      <c r="F493" s="212" t="s">
        <v>551</v>
      </c>
      <c r="G493" s="212" t="s">
        <v>543</v>
      </c>
      <c r="H493" s="212">
        <v>2021</v>
      </c>
    </row>
    <row r="494" spans="1:8" ht="29.25" customHeight="1">
      <c r="A494" s="90" t="s">
        <v>121</v>
      </c>
      <c r="B494" s="118" t="s">
        <v>601</v>
      </c>
      <c r="C494" s="210" t="s">
        <v>9</v>
      </c>
      <c r="D494" s="211">
        <v>6021.9063617536149</v>
      </c>
      <c r="E494" s="210" t="s">
        <v>541</v>
      </c>
      <c r="F494" s="212" t="s">
        <v>560</v>
      </c>
      <c r="G494" s="212" t="s">
        <v>543</v>
      </c>
      <c r="H494" s="212">
        <v>2020</v>
      </c>
    </row>
    <row r="495" spans="1:8" ht="29.25" customHeight="1">
      <c r="A495" s="90" t="s">
        <v>121</v>
      </c>
      <c r="B495" s="118" t="s">
        <v>187</v>
      </c>
      <c r="C495" s="210" t="s">
        <v>9</v>
      </c>
      <c r="D495" s="211">
        <v>260</v>
      </c>
      <c r="E495" s="210" t="s">
        <v>541</v>
      </c>
      <c r="F495" s="212" t="s">
        <v>542</v>
      </c>
      <c r="G495" s="212" t="s">
        <v>543</v>
      </c>
      <c r="H495" s="212">
        <v>2020</v>
      </c>
    </row>
    <row r="496" spans="1:8" ht="29.25" customHeight="1">
      <c r="A496" s="90" t="s">
        <v>121</v>
      </c>
      <c r="B496" s="118" t="s">
        <v>929</v>
      </c>
      <c r="C496" s="210" t="s">
        <v>10</v>
      </c>
      <c r="D496" s="211">
        <v>290500</v>
      </c>
      <c r="E496" s="210" t="s">
        <v>564</v>
      </c>
      <c r="F496" s="212" t="s">
        <v>559</v>
      </c>
      <c r="G496" s="212" t="s">
        <v>543</v>
      </c>
      <c r="H496" s="212">
        <v>2020</v>
      </c>
    </row>
    <row r="497" spans="1:8" ht="29.25" customHeight="1">
      <c r="A497" s="90" t="s">
        <v>121</v>
      </c>
      <c r="B497" s="118" t="s">
        <v>834</v>
      </c>
      <c r="C497" s="210" t="s">
        <v>10</v>
      </c>
      <c r="D497" s="211">
        <v>66162.827499999999</v>
      </c>
      <c r="E497" s="210" t="s">
        <v>541</v>
      </c>
      <c r="F497" s="212" t="s">
        <v>642</v>
      </c>
      <c r="G497" s="212" t="s">
        <v>572</v>
      </c>
      <c r="H497" s="212">
        <v>2020</v>
      </c>
    </row>
    <row r="498" spans="1:8" ht="29.25" customHeight="1">
      <c r="A498" s="90" t="s">
        <v>121</v>
      </c>
      <c r="B498" s="118" t="s">
        <v>188</v>
      </c>
      <c r="C498" s="210" t="s">
        <v>10</v>
      </c>
      <c r="D498" s="211">
        <v>54789.752500000002</v>
      </c>
      <c r="E498" s="210" t="s">
        <v>541</v>
      </c>
      <c r="F498" s="212" t="s">
        <v>548</v>
      </c>
      <c r="G498" s="212" t="s">
        <v>543</v>
      </c>
      <c r="H498" s="212">
        <v>2020</v>
      </c>
    </row>
    <row r="499" spans="1:8" ht="29.25" customHeight="1">
      <c r="A499" s="90" t="s">
        <v>121</v>
      </c>
      <c r="B499" s="118" t="s">
        <v>189</v>
      </c>
      <c r="C499" s="210" t="s">
        <v>10</v>
      </c>
      <c r="D499" s="211">
        <v>47748.032500000001</v>
      </c>
      <c r="E499" s="210" t="s">
        <v>541</v>
      </c>
      <c r="F499" s="212" t="s">
        <v>560</v>
      </c>
      <c r="G499" s="212" t="s">
        <v>543</v>
      </c>
      <c r="H499" s="212">
        <v>2020</v>
      </c>
    </row>
    <row r="500" spans="1:8" ht="29.25" customHeight="1">
      <c r="A500" s="90" t="s">
        <v>121</v>
      </c>
      <c r="B500" s="118" t="s">
        <v>189</v>
      </c>
      <c r="C500" s="210" t="s">
        <v>10</v>
      </c>
      <c r="D500" s="211">
        <v>40817</v>
      </c>
      <c r="E500" s="210" t="s">
        <v>544</v>
      </c>
      <c r="F500" s="212" t="s">
        <v>549</v>
      </c>
      <c r="G500" s="212" t="s">
        <v>543</v>
      </c>
      <c r="H500" s="212">
        <v>2021</v>
      </c>
    </row>
    <row r="501" spans="1:8" ht="29.25" customHeight="1">
      <c r="A501" s="90" t="s">
        <v>121</v>
      </c>
      <c r="B501" s="118" t="s">
        <v>768</v>
      </c>
      <c r="C501" s="210" t="s">
        <v>10</v>
      </c>
      <c r="D501" s="211">
        <v>38748.342499999999</v>
      </c>
      <c r="E501" s="210" t="s">
        <v>564</v>
      </c>
      <c r="F501" s="212" t="s">
        <v>559</v>
      </c>
      <c r="G501" s="212" t="s">
        <v>543</v>
      </c>
      <c r="H501" s="212">
        <v>2020</v>
      </c>
    </row>
    <row r="502" spans="1:8" ht="29.25" customHeight="1">
      <c r="A502" s="90" t="s">
        <v>121</v>
      </c>
      <c r="B502" s="118" t="s">
        <v>188</v>
      </c>
      <c r="C502" s="210" t="s">
        <v>10</v>
      </c>
      <c r="D502" s="211">
        <v>37985</v>
      </c>
      <c r="E502" s="210" t="s">
        <v>544</v>
      </c>
      <c r="F502" s="212" t="s">
        <v>548</v>
      </c>
      <c r="G502" s="212" t="s">
        <v>543</v>
      </c>
      <c r="H502" s="212">
        <v>2021</v>
      </c>
    </row>
    <row r="503" spans="1:8" ht="29.25" customHeight="1">
      <c r="A503" s="90" t="s">
        <v>121</v>
      </c>
      <c r="B503" s="118" t="s">
        <v>190</v>
      </c>
      <c r="C503" s="210" t="s">
        <v>10</v>
      </c>
      <c r="D503" s="211">
        <v>35488.932500000003</v>
      </c>
      <c r="E503" s="210" t="s">
        <v>541</v>
      </c>
      <c r="F503" s="212" t="s">
        <v>548</v>
      </c>
      <c r="G503" s="212" t="s">
        <v>543</v>
      </c>
      <c r="H503" s="212">
        <v>2020</v>
      </c>
    </row>
    <row r="504" spans="1:8" ht="29.25" customHeight="1">
      <c r="A504" s="90" t="s">
        <v>121</v>
      </c>
      <c r="B504" s="118" t="s">
        <v>191</v>
      </c>
      <c r="C504" s="210" t="s">
        <v>10</v>
      </c>
      <c r="D504" s="211">
        <v>33927.495000000003</v>
      </c>
      <c r="E504" s="210" t="s">
        <v>541</v>
      </c>
      <c r="F504" s="212" t="s">
        <v>559</v>
      </c>
      <c r="G504" s="212" t="s">
        <v>543</v>
      </c>
      <c r="H504" s="212">
        <v>2020</v>
      </c>
    </row>
    <row r="505" spans="1:8" ht="29.25" customHeight="1">
      <c r="A505" s="90" t="s">
        <v>121</v>
      </c>
      <c r="B505" s="118" t="s">
        <v>409</v>
      </c>
      <c r="C505" s="210" t="s">
        <v>10</v>
      </c>
      <c r="D505" s="211">
        <v>20000</v>
      </c>
      <c r="E505" s="210" t="s">
        <v>546</v>
      </c>
      <c r="F505" s="212" t="s">
        <v>552</v>
      </c>
      <c r="G505" s="212" t="s">
        <v>543</v>
      </c>
      <c r="H505" s="212">
        <v>2021</v>
      </c>
    </row>
    <row r="506" spans="1:8" ht="29.25" customHeight="1">
      <c r="A506" s="90" t="s">
        <v>121</v>
      </c>
      <c r="B506" s="118" t="s">
        <v>191</v>
      </c>
      <c r="C506" s="210" t="s">
        <v>10</v>
      </c>
      <c r="D506" s="211">
        <v>13000</v>
      </c>
      <c r="E506" s="210" t="s">
        <v>544</v>
      </c>
      <c r="F506" s="212" t="s">
        <v>547</v>
      </c>
      <c r="G506" s="212" t="s">
        <v>543</v>
      </c>
      <c r="H506" s="212">
        <v>2021</v>
      </c>
    </row>
    <row r="507" spans="1:8" ht="29.25" customHeight="1">
      <c r="A507" s="90" t="s">
        <v>121</v>
      </c>
      <c r="B507" s="118" t="s">
        <v>438</v>
      </c>
      <c r="C507" s="210" t="s">
        <v>10</v>
      </c>
      <c r="D507" s="211">
        <v>2000</v>
      </c>
      <c r="E507" s="210" t="s">
        <v>544</v>
      </c>
      <c r="F507" s="212" t="s">
        <v>549</v>
      </c>
      <c r="G507" s="212" t="s">
        <v>543</v>
      </c>
      <c r="H507" s="212">
        <v>2021</v>
      </c>
    </row>
    <row r="508" spans="1:8" ht="29.25" customHeight="1">
      <c r="A508" s="90" t="s">
        <v>121</v>
      </c>
      <c r="B508" s="118" t="s">
        <v>802</v>
      </c>
      <c r="C508" s="210" t="s">
        <v>11</v>
      </c>
      <c r="D508" s="211">
        <v>51335.707500000004</v>
      </c>
      <c r="E508" s="210" t="s">
        <v>541</v>
      </c>
      <c r="F508" s="212" t="s">
        <v>545</v>
      </c>
      <c r="G508" s="212" t="s">
        <v>558</v>
      </c>
      <c r="H508" s="212">
        <v>2020</v>
      </c>
    </row>
    <row r="509" spans="1:8" ht="29.25" customHeight="1">
      <c r="A509" s="90" t="s">
        <v>121</v>
      </c>
      <c r="B509" s="118" t="s">
        <v>514</v>
      </c>
      <c r="C509" s="210" t="s">
        <v>11</v>
      </c>
      <c r="D509" s="211">
        <v>22917</v>
      </c>
      <c r="E509" s="210" t="s">
        <v>546</v>
      </c>
      <c r="F509" s="212" t="s">
        <v>552</v>
      </c>
      <c r="G509" s="212" t="s">
        <v>543</v>
      </c>
      <c r="H509" s="212">
        <v>2021</v>
      </c>
    </row>
    <row r="510" spans="1:8" ht="29.25" customHeight="1">
      <c r="A510" s="90" t="s">
        <v>121</v>
      </c>
      <c r="B510" s="118" t="s">
        <v>479</v>
      </c>
      <c r="C510" s="210" t="s">
        <v>11</v>
      </c>
      <c r="D510" s="211">
        <v>20646</v>
      </c>
      <c r="E510" s="210" t="s">
        <v>546</v>
      </c>
      <c r="F510" s="212" t="s">
        <v>551</v>
      </c>
      <c r="G510" s="212" t="s">
        <v>543</v>
      </c>
      <c r="H510" s="212">
        <v>2021</v>
      </c>
    </row>
    <row r="511" spans="1:8" ht="29.25" customHeight="1">
      <c r="A511" s="90" t="s">
        <v>121</v>
      </c>
      <c r="B511" s="118" t="s">
        <v>456</v>
      </c>
      <c r="C511" s="210" t="s">
        <v>11</v>
      </c>
      <c r="D511" s="211">
        <v>20000</v>
      </c>
      <c r="E511" s="210" t="s">
        <v>544</v>
      </c>
      <c r="F511" s="212" t="s">
        <v>549</v>
      </c>
      <c r="G511" s="212" t="s">
        <v>543</v>
      </c>
      <c r="H511" s="212">
        <v>2021</v>
      </c>
    </row>
    <row r="512" spans="1:8" ht="29.25" customHeight="1">
      <c r="A512" s="90" t="s">
        <v>121</v>
      </c>
      <c r="B512" s="118" t="s">
        <v>664</v>
      </c>
      <c r="C512" s="210" t="s">
        <v>11</v>
      </c>
      <c r="D512" s="211">
        <v>16718.275000000001</v>
      </c>
      <c r="E512" s="210" t="s">
        <v>541</v>
      </c>
      <c r="F512" s="212" t="s">
        <v>628</v>
      </c>
      <c r="G512" s="212" t="s">
        <v>543</v>
      </c>
      <c r="H512" s="212">
        <v>2020</v>
      </c>
    </row>
    <row r="513" spans="1:8" ht="29.25" customHeight="1">
      <c r="A513" s="90" t="s">
        <v>121</v>
      </c>
      <c r="B513" s="118" t="s">
        <v>631</v>
      </c>
      <c r="C513" s="210" t="s">
        <v>11</v>
      </c>
      <c r="D513" s="211">
        <v>10588.725</v>
      </c>
      <c r="E513" s="210" t="s">
        <v>541</v>
      </c>
      <c r="F513" s="212" t="s">
        <v>559</v>
      </c>
      <c r="G513" s="212" t="s">
        <v>543</v>
      </c>
      <c r="H513" s="212">
        <v>2020</v>
      </c>
    </row>
    <row r="514" spans="1:8" ht="29.25" customHeight="1">
      <c r="A514" s="90" t="s">
        <v>121</v>
      </c>
      <c r="B514" s="118" t="s">
        <v>391</v>
      </c>
      <c r="C514" s="210" t="s">
        <v>11</v>
      </c>
      <c r="D514" s="211">
        <v>7000</v>
      </c>
      <c r="E514" s="210" t="s">
        <v>544</v>
      </c>
      <c r="F514" s="212" t="s">
        <v>565</v>
      </c>
      <c r="G514" s="212" t="s">
        <v>543</v>
      </c>
      <c r="H514" s="212">
        <v>2021</v>
      </c>
    </row>
    <row r="515" spans="1:8" ht="29.25" customHeight="1">
      <c r="A515" s="90" t="s">
        <v>121</v>
      </c>
      <c r="B515" s="118" t="s">
        <v>401</v>
      </c>
      <c r="C515" s="210" t="s">
        <v>11</v>
      </c>
      <c r="D515" s="211">
        <v>2000</v>
      </c>
      <c r="E515" s="210" t="s">
        <v>544</v>
      </c>
      <c r="F515" s="212" t="s">
        <v>545</v>
      </c>
      <c r="G515" s="212" t="s">
        <v>543</v>
      </c>
      <c r="H515" s="212">
        <v>2021</v>
      </c>
    </row>
    <row r="516" spans="1:8" ht="29.25" customHeight="1">
      <c r="A516" s="90" t="s">
        <v>121</v>
      </c>
      <c r="B516" s="118" t="s">
        <v>843</v>
      </c>
      <c r="C516" s="210" t="s">
        <v>12</v>
      </c>
      <c r="D516" s="211">
        <v>70241.447500000009</v>
      </c>
      <c r="E516" s="210" t="s">
        <v>541</v>
      </c>
      <c r="F516" s="212" t="s">
        <v>568</v>
      </c>
      <c r="G516" s="212" t="s">
        <v>543</v>
      </c>
      <c r="H516" s="212">
        <v>2020</v>
      </c>
    </row>
    <row r="517" spans="1:8" ht="29.25" customHeight="1">
      <c r="A517" s="90" t="s">
        <v>121</v>
      </c>
      <c r="B517" s="118" t="s">
        <v>761</v>
      </c>
      <c r="C517" s="210" t="s">
        <v>12</v>
      </c>
      <c r="D517" s="211">
        <v>36658.195</v>
      </c>
      <c r="E517" s="210" t="s">
        <v>556</v>
      </c>
      <c r="F517" s="212" t="s">
        <v>562</v>
      </c>
      <c r="G517" s="212" t="s">
        <v>543</v>
      </c>
      <c r="H517" s="212">
        <v>2020</v>
      </c>
    </row>
    <row r="518" spans="1:8" ht="29.25" customHeight="1">
      <c r="A518" s="90" t="s">
        <v>121</v>
      </c>
      <c r="B518" s="118" t="s">
        <v>192</v>
      </c>
      <c r="C518" s="210" t="s">
        <v>12</v>
      </c>
      <c r="D518" s="211">
        <v>19248.53</v>
      </c>
      <c r="E518" s="210" t="s">
        <v>556</v>
      </c>
      <c r="F518" s="212" t="s">
        <v>568</v>
      </c>
      <c r="G518" s="212" t="s">
        <v>543</v>
      </c>
      <c r="H518" s="212">
        <v>2020</v>
      </c>
    </row>
    <row r="519" spans="1:8" ht="29.25" customHeight="1">
      <c r="A519" s="90" t="s">
        <v>121</v>
      </c>
      <c r="B519" s="118" t="s">
        <v>648</v>
      </c>
      <c r="C519" s="210" t="s">
        <v>12</v>
      </c>
      <c r="D519" s="211">
        <v>13968.692500000001</v>
      </c>
      <c r="E519" s="210" t="s">
        <v>564</v>
      </c>
      <c r="F519" s="212" t="s">
        <v>614</v>
      </c>
      <c r="G519" s="212" t="s">
        <v>543</v>
      </c>
      <c r="H519" s="212">
        <v>2020</v>
      </c>
    </row>
    <row r="520" spans="1:8" ht="29.25" customHeight="1">
      <c r="A520" s="90" t="s">
        <v>121</v>
      </c>
      <c r="B520" s="118" t="s">
        <v>193</v>
      </c>
      <c r="C520" s="210" t="s">
        <v>12</v>
      </c>
      <c r="D520" s="211">
        <v>13807.465</v>
      </c>
      <c r="E520" s="210" t="s">
        <v>541</v>
      </c>
      <c r="F520" s="212" t="s">
        <v>559</v>
      </c>
      <c r="G520" s="212" t="s">
        <v>543</v>
      </c>
      <c r="H520" s="212">
        <v>2020</v>
      </c>
    </row>
    <row r="521" spans="1:8" ht="29.25" customHeight="1">
      <c r="A521" s="90" t="s">
        <v>121</v>
      </c>
      <c r="B521" s="118" t="s">
        <v>630</v>
      </c>
      <c r="C521" s="210" t="s">
        <v>12</v>
      </c>
      <c r="D521" s="211">
        <v>10243</v>
      </c>
      <c r="E521" s="210" t="s">
        <v>541</v>
      </c>
      <c r="F521" s="212" t="s">
        <v>579</v>
      </c>
      <c r="G521" s="212" t="s">
        <v>543</v>
      </c>
      <c r="H521" s="212">
        <v>2020</v>
      </c>
    </row>
    <row r="522" spans="1:8" ht="29.25" customHeight="1">
      <c r="A522" s="90" t="s">
        <v>121</v>
      </c>
      <c r="B522" s="118" t="s">
        <v>476</v>
      </c>
      <c r="C522" s="210" t="s">
        <v>12</v>
      </c>
      <c r="D522" s="211">
        <v>7274</v>
      </c>
      <c r="E522" s="210" t="s">
        <v>546</v>
      </c>
      <c r="F522" s="212" t="s">
        <v>551</v>
      </c>
      <c r="G522" s="212" t="s">
        <v>543</v>
      </c>
      <c r="H522" s="212">
        <v>2021</v>
      </c>
    </row>
    <row r="523" spans="1:8" ht="29.25" customHeight="1">
      <c r="A523" s="90" t="s">
        <v>121</v>
      </c>
      <c r="B523" s="118" t="s">
        <v>194</v>
      </c>
      <c r="C523" s="210" t="s">
        <v>12</v>
      </c>
      <c r="D523" s="211">
        <v>6993.7875000000004</v>
      </c>
      <c r="E523" s="210" t="s">
        <v>556</v>
      </c>
      <c r="F523" s="212" t="s">
        <v>548</v>
      </c>
      <c r="G523" s="212" t="s">
        <v>543</v>
      </c>
      <c r="H523" s="212">
        <v>2020</v>
      </c>
    </row>
    <row r="524" spans="1:8" ht="29.25" customHeight="1">
      <c r="A524" s="90" t="s">
        <v>121</v>
      </c>
      <c r="B524" s="118" t="s">
        <v>597</v>
      </c>
      <c r="C524" s="210" t="s">
        <v>12</v>
      </c>
      <c r="D524" s="211">
        <v>5910.2224999999999</v>
      </c>
      <c r="E524" s="210" t="s">
        <v>556</v>
      </c>
      <c r="F524" s="212" t="s">
        <v>560</v>
      </c>
      <c r="G524" s="212" t="s">
        <v>543</v>
      </c>
      <c r="H524" s="212">
        <v>2020</v>
      </c>
    </row>
    <row r="525" spans="1:8" ht="29.25" customHeight="1">
      <c r="A525" s="90" t="s">
        <v>121</v>
      </c>
      <c r="B525" s="118" t="s">
        <v>466</v>
      </c>
      <c r="C525" s="210" t="s">
        <v>12</v>
      </c>
      <c r="D525" s="211">
        <v>4501</v>
      </c>
      <c r="E525" s="210" t="s">
        <v>544</v>
      </c>
      <c r="F525" s="212" t="s">
        <v>554</v>
      </c>
      <c r="G525" s="212" t="s">
        <v>543</v>
      </c>
      <c r="H525" s="212">
        <v>2021</v>
      </c>
    </row>
    <row r="526" spans="1:8" ht="29.25" customHeight="1">
      <c r="A526" s="90" t="s">
        <v>121</v>
      </c>
      <c r="B526" s="118" t="s">
        <v>193</v>
      </c>
      <c r="C526" s="210" t="s">
        <v>12</v>
      </c>
      <c r="D526" s="211">
        <v>2000</v>
      </c>
      <c r="E526" s="210" t="s">
        <v>546</v>
      </c>
      <c r="F526" s="212" t="s">
        <v>550</v>
      </c>
      <c r="G526" s="212" t="s">
        <v>543</v>
      </c>
      <c r="H526" s="212">
        <v>2021</v>
      </c>
    </row>
    <row r="527" spans="1:8" ht="29.25" customHeight="1">
      <c r="A527" s="90" t="s">
        <v>121</v>
      </c>
      <c r="B527" s="118" t="s">
        <v>930</v>
      </c>
      <c r="C527" s="210" t="s">
        <v>13</v>
      </c>
      <c r="D527" s="211">
        <v>290500</v>
      </c>
      <c r="E527" s="210" t="s">
        <v>541</v>
      </c>
      <c r="F527" s="212" t="s">
        <v>579</v>
      </c>
      <c r="G527" s="212" t="s">
        <v>543</v>
      </c>
      <c r="H527" s="212">
        <v>2020</v>
      </c>
    </row>
    <row r="528" spans="1:8" ht="29.25" customHeight="1">
      <c r="A528" s="90" t="s">
        <v>121</v>
      </c>
      <c r="B528" s="118" t="s">
        <v>195</v>
      </c>
      <c r="C528" s="210" t="s">
        <v>13</v>
      </c>
      <c r="D528" s="211">
        <v>290500</v>
      </c>
      <c r="E528" s="210" t="s">
        <v>556</v>
      </c>
      <c r="F528" s="212" t="s">
        <v>553</v>
      </c>
      <c r="G528" s="212" t="s">
        <v>572</v>
      </c>
      <c r="H528" s="212">
        <v>2020</v>
      </c>
    </row>
    <row r="529" spans="1:8" ht="29.25" customHeight="1">
      <c r="A529" s="90" t="s">
        <v>121</v>
      </c>
      <c r="B529" s="118" t="s">
        <v>927</v>
      </c>
      <c r="C529" s="210" t="s">
        <v>13</v>
      </c>
      <c r="D529" s="211">
        <v>290500</v>
      </c>
      <c r="E529" s="210" t="s">
        <v>564</v>
      </c>
      <c r="F529" s="212" t="s">
        <v>559</v>
      </c>
      <c r="G529" s="212" t="s">
        <v>543</v>
      </c>
      <c r="H529" s="212">
        <v>2020</v>
      </c>
    </row>
    <row r="530" spans="1:8" ht="29.25" customHeight="1">
      <c r="A530" s="90" t="s">
        <v>121</v>
      </c>
      <c r="B530" s="118" t="s">
        <v>921</v>
      </c>
      <c r="C530" s="210" t="s">
        <v>13</v>
      </c>
      <c r="D530" s="211">
        <v>282766.89</v>
      </c>
      <c r="E530" s="210" t="s">
        <v>564</v>
      </c>
      <c r="F530" s="212" t="s">
        <v>562</v>
      </c>
      <c r="G530" s="212" t="s">
        <v>543</v>
      </c>
      <c r="H530" s="212">
        <v>2020</v>
      </c>
    </row>
    <row r="531" spans="1:8" ht="29.25" customHeight="1">
      <c r="A531" s="90" t="s">
        <v>121</v>
      </c>
      <c r="B531" s="118" t="s">
        <v>111</v>
      </c>
      <c r="C531" s="210" t="s">
        <v>13</v>
      </c>
      <c r="D531" s="211">
        <v>272600.84250000003</v>
      </c>
      <c r="E531" s="210" t="s">
        <v>541</v>
      </c>
      <c r="F531" s="212" t="s">
        <v>628</v>
      </c>
      <c r="G531" s="212" t="s">
        <v>543</v>
      </c>
      <c r="H531" s="212">
        <v>2020</v>
      </c>
    </row>
    <row r="532" spans="1:8" ht="29.25" customHeight="1">
      <c r="A532" s="90" t="s">
        <v>121</v>
      </c>
      <c r="B532" s="118" t="s">
        <v>896</v>
      </c>
      <c r="C532" s="210" t="s">
        <v>13</v>
      </c>
      <c r="D532" s="211">
        <v>145938.48499999999</v>
      </c>
      <c r="E532" s="210" t="s">
        <v>556</v>
      </c>
      <c r="F532" s="212" t="s">
        <v>579</v>
      </c>
      <c r="G532" s="212" t="s">
        <v>543</v>
      </c>
      <c r="H532" s="212">
        <v>2020</v>
      </c>
    </row>
    <row r="533" spans="1:8" ht="29.25" customHeight="1">
      <c r="A533" s="90" t="s">
        <v>121</v>
      </c>
      <c r="B533" s="118" t="s">
        <v>196</v>
      </c>
      <c r="C533" s="210" t="s">
        <v>13</v>
      </c>
      <c r="D533" s="211">
        <v>115817.99249999999</v>
      </c>
      <c r="E533" s="210" t="s">
        <v>556</v>
      </c>
      <c r="F533" s="212" t="s">
        <v>562</v>
      </c>
      <c r="G533" s="212" t="s">
        <v>543</v>
      </c>
      <c r="H533" s="212">
        <v>2020</v>
      </c>
    </row>
    <row r="534" spans="1:8" ht="29.25" customHeight="1">
      <c r="A534" s="90" t="s">
        <v>121</v>
      </c>
      <c r="B534" s="118" t="s">
        <v>882</v>
      </c>
      <c r="C534" s="210" t="s">
        <v>13</v>
      </c>
      <c r="D534" s="211">
        <v>114955.2075</v>
      </c>
      <c r="E534" s="210" t="s">
        <v>541</v>
      </c>
      <c r="F534" s="212" t="s">
        <v>559</v>
      </c>
      <c r="G534" s="212" t="s">
        <v>558</v>
      </c>
      <c r="H534" s="212">
        <v>2020</v>
      </c>
    </row>
    <row r="535" spans="1:8" ht="29.25" customHeight="1">
      <c r="A535" s="90" t="s">
        <v>121</v>
      </c>
      <c r="B535" s="118" t="s">
        <v>873</v>
      </c>
      <c r="C535" s="210" t="s">
        <v>13</v>
      </c>
      <c r="D535" s="211">
        <v>107008.58</v>
      </c>
      <c r="E535" s="210" t="s">
        <v>541</v>
      </c>
      <c r="F535" s="212" t="s">
        <v>560</v>
      </c>
      <c r="G535" s="212" t="s">
        <v>543</v>
      </c>
      <c r="H535" s="212">
        <v>2020</v>
      </c>
    </row>
    <row r="536" spans="1:8" ht="29.25" customHeight="1">
      <c r="A536" s="90" t="s">
        <v>121</v>
      </c>
      <c r="B536" s="118" t="s">
        <v>529</v>
      </c>
      <c r="C536" s="210" t="s">
        <v>13</v>
      </c>
      <c r="D536" s="211">
        <v>100000</v>
      </c>
      <c r="E536" s="210" t="s">
        <v>600</v>
      </c>
      <c r="F536" s="212" t="s">
        <v>579</v>
      </c>
      <c r="G536" s="212" t="s">
        <v>543</v>
      </c>
      <c r="H536" s="212">
        <v>2021</v>
      </c>
    </row>
    <row r="537" spans="1:8" ht="29.25" customHeight="1">
      <c r="A537" s="90" t="s">
        <v>121</v>
      </c>
      <c r="B537" s="118" t="s">
        <v>195</v>
      </c>
      <c r="C537" s="210" t="s">
        <v>13</v>
      </c>
      <c r="D537" s="211">
        <v>100000</v>
      </c>
      <c r="E537" s="210" t="s">
        <v>544</v>
      </c>
      <c r="F537" s="212" t="s">
        <v>553</v>
      </c>
      <c r="G537" s="212" t="s">
        <v>543</v>
      </c>
      <c r="H537" s="212">
        <v>2021</v>
      </c>
    </row>
    <row r="538" spans="1:8" ht="29.25" customHeight="1">
      <c r="A538" s="90" t="s">
        <v>121</v>
      </c>
      <c r="B538" s="118" t="s">
        <v>197</v>
      </c>
      <c r="C538" s="210" t="s">
        <v>13</v>
      </c>
      <c r="D538" s="211">
        <v>88513.897499999992</v>
      </c>
      <c r="E538" s="210" t="s">
        <v>564</v>
      </c>
      <c r="F538" s="212" t="s">
        <v>559</v>
      </c>
      <c r="G538" s="212" t="s">
        <v>543</v>
      </c>
      <c r="H538" s="212">
        <v>2020</v>
      </c>
    </row>
    <row r="539" spans="1:8" ht="29.25" customHeight="1">
      <c r="A539" s="90" t="s">
        <v>121</v>
      </c>
      <c r="B539" s="118" t="s">
        <v>858</v>
      </c>
      <c r="C539" s="210" t="s">
        <v>13</v>
      </c>
      <c r="D539" s="211">
        <v>87118.044999999998</v>
      </c>
      <c r="E539" s="210" t="s">
        <v>564</v>
      </c>
      <c r="F539" s="212" t="s">
        <v>562</v>
      </c>
      <c r="G539" s="212" t="s">
        <v>543</v>
      </c>
      <c r="H539" s="212">
        <v>2020</v>
      </c>
    </row>
    <row r="540" spans="1:8" ht="29.25" customHeight="1">
      <c r="A540" s="90" t="s">
        <v>121</v>
      </c>
      <c r="B540" s="118" t="s">
        <v>198</v>
      </c>
      <c r="C540" s="210" t="s">
        <v>13</v>
      </c>
      <c r="D540" s="211">
        <v>70937.195000000007</v>
      </c>
      <c r="E540" s="210" t="s">
        <v>556</v>
      </c>
      <c r="F540" s="212" t="s">
        <v>559</v>
      </c>
      <c r="G540" s="212" t="s">
        <v>543</v>
      </c>
      <c r="H540" s="212">
        <v>2020</v>
      </c>
    </row>
    <row r="541" spans="1:8" ht="29.25" customHeight="1">
      <c r="A541" s="90" t="s">
        <v>121</v>
      </c>
      <c r="B541" s="118" t="s">
        <v>199</v>
      </c>
      <c r="C541" s="210" t="s">
        <v>13</v>
      </c>
      <c r="D541" s="211">
        <v>68816.544999999998</v>
      </c>
      <c r="E541" s="210" t="s">
        <v>556</v>
      </c>
      <c r="F541" s="212" t="s">
        <v>545</v>
      </c>
      <c r="G541" s="212" t="s">
        <v>558</v>
      </c>
      <c r="H541" s="212">
        <v>2020</v>
      </c>
    </row>
    <row r="542" spans="1:8" ht="29.25" customHeight="1">
      <c r="A542" s="90" t="s">
        <v>121</v>
      </c>
      <c r="B542" s="118" t="s">
        <v>196</v>
      </c>
      <c r="C542" s="210" t="s">
        <v>13</v>
      </c>
      <c r="D542" s="211">
        <v>63493</v>
      </c>
      <c r="E542" s="210" t="s">
        <v>546</v>
      </c>
      <c r="F542" s="212" t="s">
        <v>550</v>
      </c>
      <c r="G542" s="212" t="s">
        <v>543</v>
      </c>
      <c r="H542" s="212">
        <v>2021</v>
      </c>
    </row>
    <row r="543" spans="1:8" ht="29.25" customHeight="1">
      <c r="A543" s="90" t="s">
        <v>121</v>
      </c>
      <c r="B543" s="118" t="s">
        <v>828</v>
      </c>
      <c r="C543" s="210" t="s">
        <v>13</v>
      </c>
      <c r="D543" s="211">
        <v>61692.032500000001</v>
      </c>
      <c r="E543" s="210" t="s">
        <v>541</v>
      </c>
      <c r="F543" s="212" t="s">
        <v>614</v>
      </c>
      <c r="G543" s="212" t="s">
        <v>543</v>
      </c>
      <c r="H543" s="212">
        <v>2020</v>
      </c>
    </row>
    <row r="544" spans="1:8" ht="29.25" customHeight="1">
      <c r="A544" s="90" t="s">
        <v>121</v>
      </c>
      <c r="B544" s="118" t="s">
        <v>819</v>
      </c>
      <c r="C544" s="210" t="s">
        <v>13</v>
      </c>
      <c r="D544" s="211">
        <v>58887.255000000005</v>
      </c>
      <c r="E544" s="210" t="s">
        <v>564</v>
      </c>
      <c r="F544" s="212" t="s">
        <v>820</v>
      </c>
      <c r="G544" s="212" t="s">
        <v>572</v>
      </c>
      <c r="H544" s="212">
        <v>2020</v>
      </c>
    </row>
    <row r="545" spans="1:8" ht="29.25" customHeight="1">
      <c r="A545" s="90" t="s">
        <v>121</v>
      </c>
      <c r="B545" s="118" t="s">
        <v>200</v>
      </c>
      <c r="C545" s="210" t="s">
        <v>13</v>
      </c>
      <c r="D545" s="211">
        <v>54525.397499999999</v>
      </c>
      <c r="E545" s="210" t="s">
        <v>541</v>
      </c>
      <c r="F545" s="212" t="s">
        <v>548</v>
      </c>
      <c r="G545" s="212" t="s">
        <v>543</v>
      </c>
      <c r="H545" s="212">
        <v>2020</v>
      </c>
    </row>
    <row r="546" spans="1:8" ht="29.25" customHeight="1">
      <c r="A546" s="90" t="s">
        <v>121</v>
      </c>
      <c r="B546" s="118" t="s">
        <v>810</v>
      </c>
      <c r="C546" s="210" t="s">
        <v>13</v>
      </c>
      <c r="D546" s="211">
        <v>54097.414298500429</v>
      </c>
      <c r="E546" s="210" t="s">
        <v>541</v>
      </c>
      <c r="F546" s="212" t="s">
        <v>579</v>
      </c>
      <c r="G546" s="212" t="s">
        <v>543</v>
      </c>
      <c r="H546" s="212">
        <v>2020</v>
      </c>
    </row>
    <row r="547" spans="1:8" ht="29.25" customHeight="1">
      <c r="A547" s="90" t="s">
        <v>121</v>
      </c>
      <c r="B547" s="118" t="s">
        <v>477</v>
      </c>
      <c r="C547" s="210" t="s">
        <v>13</v>
      </c>
      <c r="D547" s="211">
        <v>40671</v>
      </c>
      <c r="E547" s="210" t="s">
        <v>546</v>
      </c>
      <c r="F547" s="212" t="s">
        <v>778</v>
      </c>
      <c r="G547" s="212" t="s">
        <v>543</v>
      </c>
      <c r="H547" s="212">
        <v>2021</v>
      </c>
    </row>
    <row r="548" spans="1:8" ht="29.25" customHeight="1">
      <c r="A548" s="90" t="s">
        <v>121</v>
      </c>
      <c r="B548" s="118" t="s">
        <v>201</v>
      </c>
      <c r="C548" s="210" t="s">
        <v>13</v>
      </c>
      <c r="D548" s="211">
        <v>35458.43</v>
      </c>
      <c r="E548" s="210" t="s">
        <v>541</v>
      </c>
      <c r="F548" s="212" t="s">
        <v>553</v>
      </c>
      <c r="G548" s="212" t="s">
        <v>572</v>
      </c>
      <c r="H548" s="212">
        <v>2020</v>
      </c>
    </row>
    <row r="549" spans="1:8" ht="29.25" customHeight="1">
      <c r="A549" s="90" t="s">
        <v>121</v>
      </c>
      <c r="B549" s="118" t="s">
        <v>202</v>
      </c>
      <c r="C549" s="210" t="s">
        <v>13</v>
      </c>
      <c r="D549" s="211">
        <v>32836.667499999996</v>
      </c>
      <c r="E549" s="210" t="s">
        <v>541</v>
      </c>
      <c r="F549" s="212" t="s">
        <v>560</v>
      </c>
      <c r="G549" s="212" t="s">
        <v>543</v>
      </c>
      <c r="H549" s="212">
        <v>2020</v>
      </c>
    </row>
    <row r="550" spans="1:8" ht="29.25" customHeight="1">
      <c r="A550" s="90" t="s">
        <v>121</v>
      </c>
      <c r="B550" s="118" t="s">
        <v>434</v>
      </c>
      <c r="C550" s="210" t="s">
        <v>13</v>
      </c>
      <c r="D550" s="211">
        <v>29440</v>
      </c>
      <c r="E550" s="210" t="s">
        <v>564</v>
      </c>
      <c r="F550" s="212" t="s">
        <v>552</v>
      </c>
      <c r="G550" s="212" t="s">
        <v>543</v>
      </c>
      <c r="H550" s="212">
        <v>2021</v>
      </c>
    </row>
    <row r="551" spans="1:8" ht="29.25" customHeight="1">
      <c r="A551" s="90" t="s">
        <v>121</v>
      </c>
      <c r="B551" s="118" t="s">
        <v>725</v>
      </c>
      <c r="C551" s="210" t="s">
        <v>13</v>
      </c>
      <c r="D551" s="211">
        <v>27383.982499999998</v>
      </c>
      <c r="E551" s="210" t="s">
        <v>556</v>
      </c>
      <c r="F551" s="212" t="s">
        <v>559</v>
      </c>
      <c r="G551" s="212" t="s">
        <v>543</v>
      </c>
      <c r="H551" s="212">
        <v>2020</v>
      </c>
    </row>
    <row r="552" spans="1:8" ht="29.25" customHeight="1">
      <c r="A552" s="90" t="s">
        <v>121</v>
      </c>
      <c r="B552" s="118" t="s">
        <v>203</v>
      </c>
      <c r="C552" s="210" t="s">
        <v>13</v>
      </c>
      <c r="D552" s="211">
        <v>26743.43</v>
      </c>
      <c r="E552" s="210" t="s">
        <v>556</v>
      </c>
      <c r="F552" s="212" t="s">
        <v>553</v>
      </c>
      <c r="G552" s="212" t="s">
        <v>543</v>
      </c>
      <c r="H552" s="212">
        <v>2020</v>
      </c>
    </row>
    <row r="553" spans="1:8" ht="29.25" customHeight="1">
      <c r="A553" s="90" t="s">
        <v>121</v>
      </c>
      <c r="B553" s="118" t="s">
        <v>204</v>
      </c>
      <c r="C553" s="210" t="s">
        <v>13</v>
      </c>
      <c r="D553" s="211">
        <v>25144.227500000001</v>
      </c>
      <c r="E553" s="210" t="s">
        <v>556</v>
      </c>
      <c r="F553" s="212" t="s">
        <v>568</v>
      </c>
      <c r="G553" s="212" t="s">
        <v>543</v>
      </c>
      <c r="H553" s="212">
        <v>2020</v>
      </c>
    </row>
    <row r="554" spans="1:8" ht="29.25" customHeight="1">
      <c r="A554" s="90" t="s">
        <v>121</v>
      </c>
      <c r="B554" s="118" t="s">
        <v>712</v>
      </c>
      <c r="C554" s="210" t="s">
        <v>13</v>
      </c>
      <c r="D554" s="211">
        <v>24088.260000000002</v>
      </c>
      <c r="E554" s="210" t="s">
        <v>541</v>
      </c>
      <c r="F554" s="212" t="s">
        <v>614</v>
      </c>
      <c r="G554" s="212" t="s">
        <v>543</v>
      </c>
      <c r="H554" s="212">
        <v>2020</v>
      </c>
    </row>
    <row r="555" spans="1:8" ht="29.25" customHeight="1">
      <c r="A555" s="90" t="s">
        <v>121</v>
      </c>
      <c r="B555" s="118" t="s">
        <v>421</v>
      </c>
      <c r="C555" s="210" t="s">
        <v>13</v>
      </c>
      <c r="D555" s="211">
        <v>23425</v>
      </c>
      <c r="E555" s="210" t="s">
        <v>544</v>
      </c>
      <c r="F555" s="212" t="s">
        <v>548</v>
      </c>
      <c r="G555" s="212" t="s">
        <v>543</v>
      </c>
      <c r="H555" s="212">
        <v>2021</v>
      </c>
    </row>
    <row r="556" spans="1:8" ht="29.25" customHeight="1">
      <c r="A556" s="90" t="s">
        <v>121</v>
      </c>
      <c r="B556" s="118" t="s">
        <v>205</v>
      </c>
      <c r="C556" s="210" t="s">
        <v>13</v>
      </c>
      <c r="D556" s="211">
        <v>22730</v>
      </c>
      <c r="E556" s="210" t="s">
        <v>546</v>
      </c>
      <c r="F556" s="212" t="s">
        <v>553</v>
      </c>
      <c r="G556" s="212" t="s">
        <v>543</v>
      </c>
      <c r="H556" s="212">
        <v>2021</v>
      </c>
    </row>
    <row r="557" spans="1:8" ht="29.25" customHeight="1">
      <c r="A557" s="90" t="s">
        <v>121</v>
      </c>
      <c r="B557" s="118" t="s">
        <v>494</v>
      </c>
      <c r="C557" s="210" t="s">
        <v>13</v>
      </c>
      <c r="D557" s="211">
        <v>22502</v>
      </c>
      <c r="E557" s="210" t="s">
        <v>544</v>
      </c>
      <c r="F557" s="212" t="s">
        <v>551</v>
      </c>
      <c r="G557" s="212" t="s">
        <v>543</v>
      </c>
      <c r="H557" s="212">
        <v>2021</v>
      </c>
    </row>
    <row r="558" spans="1:8" ht="29.25" customHeight="1">
      <c r="A558" s="90" t="s">
        <v>121</v>
      </c>
      <c r="B558" s="118" t="s">
        <v>197</v>
      </c>
      <c r="C558" s="210" t="s">
        <v>13</v>
      </c>
      <c r="D558" s="211">
        <v>22107</v>
      </c>
      <c r="E558" s="210" t="s">
        <v>546</v>
      </c>
      <c r="F558" s="212" t="s">
        <v>551</v>
      </c>
      <c r="G558" s="212" t="s">
        <v>543</v>
      </c>
      <c r="H558" s="212">
        <v>2021</v>
      </c>
    </row>
    <row r="559" spans="1:8" ht="29.25" customHeight="1">
      <c r="A559" s="90" t="s">
        <v>121</v>
      </c>
      <c r="B559" s="118" t="s">
        <v>700</v>
      </c>
      <c r="C559" s="210" t="s">
        <v>13</v>
      </c>
      <c r="D559" s="211">
        <v>21402.587500000001</v>
      </c>
      <c r="E559" s="210" t="s">
        <v>541</v>
      </c>
      <c r="F559" s="212" t="s">
        <v>614</v>
      </c>
      <c r="G559" s="212" t="s">
        <v>543</v>
      </c>
      <c r="H559" s="212">
        <v>2020</v>
      </c>
    </row>
    <row r="560" spans="1:8" ht="29.25" customHeight="1">
      <c r="A560" s="90" t="s">
        <v>121</v>
      </c>
      <c r="B560" s="118" t="s">
        <v>205</v>
      </c>
      <c r="C560" s="210" t="s">
        <v>13</v>
      </c>
      <c r="D560" s="211">
        <v>20804.157500000001</v>
      </c>
      <c r="E560" s="210" t="s">
        <v>541</v>
      </c>
      <c r="F560" s="212" t="s">
        <v>553</v>
      </c>
      <c r="G560" s="212" t="s">
        <v>543</v>
      </c>
      <c r="H560" s="212">
        <v>2020</v>
      </c>
    </row>
    <row r="561" spans="1:8" ht="29.25" customHeight="1">
      <c r="A561" s="90" t="s">
        <v>121</v>
      </c>
      <c r="B561" s="118" t="s">
        <v>206</v>
      </c>
      <c r="C561" s="210" t="s">
        <v>13</v>
      </c>
      <c r="D561" s="211">
        <v>20735.89</v>
      </c>
      <c r="E561" s="210" t="s">
        <v>556</v>
      </c>
      <c r="F561" s="212" t="s">
        <v>559</v>
      </c>
      <c r="G561" s="212" t="s">
        <v>543</v>
      </c>
      <c r="H561" s="212">
        <v>2020</v>
      </c>
    </row>
    <row r="562" spans="1:8" ht="29.25" customHeight="1">
      <c r="A562" s="90" t="s">
        <v>121</v>
      </c>
      <c r="B562" s="118" t="s">
        <v>694</v>
      </c>
      <c r="C562" s="210" t="s">
        <v>13</v>
      </c>
      <c r="D562" s="211">
        <v>20506.395</v>
      </c>
      <c r="E562" s="210" t="s">
        <v>541</v>
      </c>
      <c r="F562" s="212" t="s">
        <v>559</v>
      </c>
      <c r="G562" s="212" t="s">
        <v>543</v>
      </c>
      <c r="H562" s="212">
        <v>2020</v>
      </c>
    </row>
    <row r="563" spans="1:8" ht="29.25" customHeight="1">
      <c r="A563" s="90" t="s">
        <v>121</v>
      </c>
      <c r="B563" s="118" t="s">
        <v>461</v>
      </c>
      <c r="C563" s="210" t="s">
        <v>13</v>
      </c>
      <c r="D563" s="211">
        <v>20000</v>
      </c>
      <c r="E563" s="210" t="s">
        <v>544</v>
      </c>
      <c r="F563" s="212" t="s">
        <v>552</v>
      </c>
      <c r="G563" s="212" t="s">
        <v>543</v>
      </c>
      <c r="H563" s="212">
        <v>2021</v>
      </c>
    </row>
    <row r="564" spans="1:8" ht="29.25" customHeight="1">
      <c r="A564" s="90" t="s">
        <v>121</v>
      </c>
      <c r="B564" s="118" t="s">
        <v>83</v>
      </c>
      <c r="C564" s="210" t="s">
        <v>13</v>
      </c>
      <c r="D564" s="211">
        <v>19212.217499999999</v>
      </c>
      <c r="E564" s="210" t="s">
        <v>541</v>
      </c>
      <c r="F564" s="212" t="s">
        <v>559</v>
      </c>
      <c r="G564" s="212" t="s">
        <v>543</v>
      </c>
      <c r="H564" s="212">
        <v>2020</v>
      </c>
    </row>
    <row r="565" spans="1:8" ht="29.25" customHeight="1">
      <c r="A565" s="90" t="s">
        <v>121</v>
      </c>
      <c r="B565" s="118" t="s">
        <v>207</v>
      </c>
      <c r="C565" s="210" t="s">
        <v>13</v>
      </c>
      <c r="D565" s="211">
        <v>16776.375</v>
      </c>
      <c r="E565" s="210" t="s">
        <v>541</v>
      </c>
      <c r="F565" s="212" t="s">
        <v>560</v>
      </c>
      <c r="G565" s="212" t="s">
        <v>543</v>
      </c>
      <c r="H565" s="212">
        <v>2020</v>
      </c>
    </row>
    <row r="566" spans="1:8" ht="29.25" customHeight="1">
      <c r="A566" s="90" t="s">
        <v>121</v>
      </c>
      <c r="B566" s="118" t="s">
        <v>208</v>
      </c>
      <c r="C566" s="210" t="s">
        <v>13</v>
      </c>
      <c r="D566" s="211">
        <v>13588.137500000001</v>
      </c>
      <c r="E566" s="210" t="s">
        <v>556</v>
      </c>
      <c r="F566" s="212" t="s">
        <v>548</v>
      </c>
      <c r="G566" s="212" t="s">
        <v>543</v>
      </c>
      <c r="H566" s="212">
        <v>2020</v>
      </c>
    </row>
    <row r="567" spans="1:8" ht="29.25" customHeight="1">
      <c r="A567" s="90" t="s">
        <v>121</v>
      </c>
      <c r="B567" s="118" t="s">
        <v>209</v>
      </c>
      <c r="C567" s="210" t="s">
        <v>13</v>
      </c>
      <c r="D567" s="211">
        <v>13364.452499999999</v>
      </c>
      <c r="E567" s="210" t="s">
        <v>556</v>
      </c>
      <c r="F567" s="212" t="s">
        <v>562</v>
      </c>
      <c r="G567" s="212" t="s">
        <v>543</v>
      </c>
      <c r="H567" s="212">
        <v>2020</v>
      </c>
    </row>
    <row r="568" spans="1:8" ht="29.25" customHeight="1">
      <c r="A568" s="90" t="s">
        <v>121</v>
      </c>
      <c r="B568" s="118" t="s">
        <v>207</v>
      </c>
      <c r="C568" s="210" t="s">
        <v>13</v>
      </c>
      <c r="D568" s="211">
        <v>12803</v>
      </c>
      <c r="E568" s="210" t="s">
        <v>544</v>
      </c>
      <c r="F568" s="212" t="s">
        <v>565</v>
      </c>
      <c r="G568" s="212" t="s">
        <v>543</v>
      </c>
      <c r="H568" s="212">
        <v>2021</v>
      </c>
    </row>
    <row r="569" spans="1:8" ht="29.25" customHeight="1">
      <c r="A569" s="90" t="s">
        <v>121</v>
      </c>
      <c r="B569" s="118" t="s">
        <v>201</v>
      </c>
      <c r="C569" s="210" t="s">
        <v>13</v>
      </c>
      <c r="D569" s="211">
        <v>12500</v>
      </c>
      <c r="E569" s="210" t="s">
        <v>544</v>
      </c>
      <c r="F569" s="212" t="s">
        <v>553</v>
      </c>
      <c r="G569" s="212" t="s">
        <v>543</v>
      </c>
      <c r="H569" s="212">
        <v>2021</v>
      </c>
    </row>
    <row r="570" spans="1:8" ht="29.25" customHeight="1">
      <c r="A570" s="90" t="s">
        <v>121</v>
      </c>
      <c r="B570" s="118" t="s">
        <v>626</v>
      </c>
      <c r="C570" s="210" t="s">
        <v>13</v>
      </c>
      <c r="D570" s="211">
        <v>9227.7325000000001</v>
      </c>
      <c r="E570" s="210" t="s">
        <v>541</v>
      </c>
      <c r="F570" s="212" t="s">
        <v>559</v>
      </c>
      <c r="G570" s="212" t="s">
        <v>543</v>
      </c>
      <c r="H570" s="212">
        <v>2020</v>
      </c>
    </row>
    <row r="571" spans="1:8" ht="29.25" customHeight="1">
      <c r="A571" s="90" t="s">
        <v>121</v>
      </c>
      <c r="B571" s="118" t="s">
        <v>210</v>
      </c>
      <c r="C571" s="210" t="s">
        <v>13</v>
      </c>
      <c r="D571" s="211">
        <v>9159.4650000000001</v>
      </c>
      <c r="E571" s="210" t="s">
        <v>556</v>
      </c>
      <c r="F571" s="212" t="s">
        <v>559</v>
      </c>
      <c r="G571" s="212" t="s">
        <v>543</v>
      </c>
      <c r="H571" s="212">
        <v>2020</v>
      </c>
    </row>
    <row r="572" spans="1:8" ht="29.25" customHeight="1">
      <c r="A572" s="90" t="s">
        <v>121</v>
      </c>
      <c r="B572" s="118" t="s">
        <v>210</v>
      </c>
      <c r="C572" s="210" t="s">
        <v>13</v>
      </c>
      <c r="D572" s="211">
        <v>6560</v>
      </c>
      <c r="E572" s="210" t="s">
        <v>544</v>
      </c>
      <c r="F572" s="212" t="s">
        <v>551</v>
      </c>
      <c r="G572" s="212" t="s">
        <v>543</v>
      </c>
      <c r="H572" s="212">
        <v>2021</v>
      </c>
    </row>
    <row r="573" spans="1:8" ht="29.25" customHeight="1">
      <c r="A573" s="90" t="s">
        <v>121</v>
      </c>
      <c r="B573" s="118" t="s">
        <v>388</v>
      </c>
      <c r="C573" s="210" t="s">
        <v>13</v>
      </c>
      <c r="D573" s="211">
        <v>5617</v>
      </c>
      <c r="E573" s="210" t="s">
        <v>544</v>
      </c>
      <c r="F573" s="212" t="s">
        <v>551</v>
      </c>
      <c r="G573" s="212" t="s">
        <v>543</v>
      </c>
      <c r="H573" s="212">
        <v>2021</v>
      </c>
    </row>
    <row r="574" spans="1:8" ht="29.25" customHeight="1">
      <c r="A574" s="90" t="s">
        <v>121</v>
      </c>
      <c r="B574" s="118" t="s">
        <v>569</v>
      </c>
      <c r="C574" s="210" t="s">
        <v>13</v>
      </c>
      <c r="D574" s="211">
        <v>2902</v>
      </c>
      <c r="E574" s="210" t="s">
        <v>556</v>
      </c>
      <c r="F574" s="212" t="s">
        <v>560</v>
      </c>
      <c r="G574" s="212" t="s">
        <v>543</v>
      </c>
      <c r="H574" s="212">
        <v>2020</v>
      </c>
    </row>
    <row r="575" spans="1:8" ht="29.25" customHeight="1">
      <c r="A575" s="90" t="s">
        <v>121</v>
      </c>
      <c r="B575" s="118" t="s">
        <v>483</v>
      </c>
      <c r="C575" s="210" t="s">
        <v>13</v>
      </c>
      <c r="D575" s="211">
        <v>2611</v>
      </c>
      <c r="E575" s="210" t="s">
        <v>546</v>
      </c>
      <c r="F575" s="212" t="s">
        <v>551</v>
      </c>
      <c r="G575" s="212" t="s">
        <v>543</v>
      </c>
      <c r="H575" s="212">
        <v>2021</v>
      </c>
    </row>
    <row r="576" spans="1:8" ht="29.25" customHeight="1">
      <c r="A576" s="90" t="s">
        <v>121</v>
      </c>
      <c r="B576" s="118" t="s">
        <v>101</v>
      </c>
      <c r="C576" s="210" t="s">
        <v>13</v>
      </c>
      <c r="D576" s="211">
        <v>2000</v>
      </c>
      <c r="E576" s="210" t="s">
        <v>544</v>
      </c>
      <c r="F576" s="212" t="s">
        <v>545</v>
      </c>
      <c r="G576" s="212" t="s">
        <v>543</v>
      </c>
      <c r="H576" s="212">
        <v>2021</v>
      </c>
    </row>
    <row r="577" spans="1:8" ht="29.25" customHeight="1">
      <c r="A577" s="90" t="s">
        <v>121</v>
      </c>
      <c r="B577" s="118" t="s">
        <v>211</v>
      </c>
      <c r="C577" s="210" t="s">
        <v>13</v>
      </c>
      <c r="D577" s="211">
        <v>2000</v>
      </c>
      <c r="E577" s="210" t="s">
        <v>541</v>
      </c>
      <c r="F577" s="212" t="s">
        <v>553</v>
      </c>
      <c r="G577" s="212" t="s">
        <v>543</v>
      </c>
      <c r="H577" s="212">
        <v>2020</v>
      </c>
    </row>
    <row r="578" spans="1:8" ht="29.25" customHeight="1">
      <c r="A578" s="90" t="s">
        <v>121</v>
      </c>
      <c r="B578" s="118" t="s">
        <v>898</v>
      </c>
      <c r="C578" s="210" t="s">
        <v>14</v>
      </c>
      <c r="D578" s="211">
        <v>152230.715</v>
      </c>
      <c r="E578" s="210" t="s">
        <v>564</v>
      </c>
      <c r="F578" s="212" t="s">
        <v>614</v>
      </c>
      <c r="G578" s="212" t="s">
        <v>543</v>
      </c>
      <c r="H578" s="212">
        <v>2020</v>
      </c>
    </row>
    <row r="579" spans="1:8" ht="29.25" customHeight="1">
      <c r="A579" s="90" t="s">
        <v>121</v>
      </c>
      <c r="B579" s="118" t="s">
        <v>885</v>
      </c>
      <c r="C579" s="210" t="s">
        <v>14</v>
      </c>
      <c r="D579" s="211">
        <v>117536.3</v>
      </c>
      <c r="E579" s="210" t="s">
        <v>556</v>
      </c>
      <c r="F579" s="212" t="s">
        <v>559</v>
      </c>
      <c r="G579" s="212" t="s">
        <v>543</v>
      </c>
      <c r="H579" s="212">
        <v>2020</v>
      </c>
    </row>
    <row r="580" spans="1:8" ht="29.25" customHeight="1">
      <c r="A580" s="90" t="s">
        <v>121</v>
      </c>
      <c r="B580" s="118" t="s">
        <v>850</v>
      </c>
      <c r="C580" s="210" t="s">
        <v>14</v>
      </c>
      <c r="D580" s="211">
        <v>76638</v>
      </c>
      <c r="E580" s="210" t="s">
        <v>546</v>
      </c>
      <c r="F580" s="212" t="s">
        <v>552</v>
      </c>
      <c r="G580" s="212" t="s">
        <v>543</v>
      </c>
      <c r="H580" s="212">
        <v>2021</v>
      </c>
    </row>
    <row r="581" spans="1:8" ht="29.25" customHeight="1">
      <c r="A581" s="90" t="s">
        <v>121</v>
      </c>
      <c r="B581" s="118" t="s">
        <v>830</v>
      </c>
      <c r="C581" s="210" t="s">
        <v>14</v>
      </c>
      <c r="D581" s="211">
        <v>62519.957500000004</v>
      </c>
      <c r="E581" s="210" t="s">
        <v>541</v>
      </c>
      <c r="F581" s="212" t="s">
        <v>579</v>
      </c>
      <c r="G581" s="212" t="s">
        <v>558</v>
      </c>
      <c r="H581" s="212">
        <v>2020</v>
      </c>
    </row>
    <row r="582" spans="1:8" ht="29.25" customHeight="1">
      <c r="A582" s="90" t="s">
        <v>121</v>
      </c>
      <c r="B582" s="118" t="s">
        <v>822</v>
      </c>
      <c r="C582" s="210" t="s">
        <v>14</v>
      </c>
      <c r="D582" s="211">
        <v>60013</v>
      </c>
      <c r="E582" s="210" t="s">
        <v>541</v>
      </c>
      <c r="F582" s="212" t="s">
        <v>562</v>
      </c>
      <c r="G582" s="212" t="s">
        <v>543</v>
      </c>
      <c r="H582" s="212">
        <v>2020</v>
      </c>
    </row>
    <row r="583" spans="1:8" ht="29.25" customHeight="1">
      <c r="A583" s="90" t="s">
        <v>121</v>
      </c>
      <c r="B583" s="118" t="s">
        <v>713</v>
      </c>
      <c r="C583" s="210" t="s">
        <v>14</v>
      </c>
      <c r="D583" s="211">
        <v>24742</v>
      </c>
      <c r="E583" s="210" t="s">
        <v>541</v>
      </c>
      <c r="F583" s="212" t="s">
        <v>560</v>
      </c>
      <c r="G583" s="212" t="s">
        <v>543</v>
      </c>
      <c r="H583" s="212">
        <v>2020</v>
      </c>
    </row>
    <row r="584" spans="1:8" ht="29.25" customHeight="1">
      <c r="A584" s="90" t="s">
        <v>121</v>
      </c>
      <c r="B584" s="118" t="s">
        <v>687</v>
      </c>
      <c r="C584" s="210" t="s">
        <v>14</v>
      </c>
      <c r="D584" s="211">
        <v>18915.907500000001</v>
      </c>
      <c r="E584" s="210" t="s">
        <v>556</v>
      </c>
      <c r="F584" s="212" t="s">
        <v>560</v>
      </c>
      <c r="G584" s="212" t="s">
        <v>543</v>
      </c>
      <c r="H584" s="212">
        <v>2020</v>
      </c>
    </row>
    <row r="585" spans="1:8" ht="29.25" customHeight="1">
      <c r="A585" s="90" t="s">
        <v>121</v>
      </c>
      <c r="B585" s="118" t="s">
        <v>212</v>
      </c>
      <c r="C585" s="210" t="s">
        <v>14</v>
      </c>
      <c r="D585" s="211">
        <v>11955.5275</v>
      </c>
      <c r="E585" s="210" t="s">
        <v>541</v>
      </c>
      <c r="F585" s="212" t="s">
        <v>545</v>
      </c>
      <c r="G585" s="212" t="s">
        <v>543</v>
      </c>
      <c r="H585" s="212">
        <v>2020</v>
      </c>
    </row>
    <row r="586" spans="1:8" ht="29.25" customHeight="1">
      <c r="A586" s="90" t="s">
        <v>121</v>
      </c>
      <c r="B586" s="118" t="s">
        <v>212</v>
      </c>
      <c r="C586" s="210" t="s">
        <v>14</v>
      </c>
      <c r="D586" s="211">
        <v>6151</v>
      </c>
      <c r="E586" s="210" t="s">
        <v>546</v>
      </c>
      <c r="F586" s="212" t="s">
        <v>551</v>
      </c>
      <c r="G586" s="212" t="s">
        <v>543</v>
      </c>
      <c r="H586" s="212">
        <v>2021</v>
      </c>
    </row>
    <row r="587" spans="1:8" ht="29.25" customHeight="1">
      <c r="A587" s="90" t="s">
        <v>121</v>
      </c>
      <c r="B587" s="118" t="s">
        <v>439</v>
      </c>
      <c r="C587" s="210" t="s">
        <v>14</v>
      </c>
      <c r="D587" s="211">
        <v>3444</v>
      </c>
      <c r="E587" s="210" t="s">
        <v>544</v>
      </c>
      <c r="F587" s="212" t="s">
        <v>551</v>
      </c>
      <c r="G587" s="212" t="s">
        <v>543</v>
      </c>
      <c r="H587" s="212">
        <v>2021</v>
      </c>
    </row>
    <row r="588" spans="1:8" ht="29.25" customHeight="1">
      <c r="A588" s="90" t="s">
        <v>121</v>
      </c>
      <c r="B588" s="118" t="s">
        <v>213</v>
      </c>
      <c r="C588" s="210" t="s">
        <v>15</v>
      </c>
      <c r="D588" s="211">
        <v>169744.96</v>
      </c>
      <c r="E588" s="210" t="s">
        <v>541</v>
      </c>
      <c r="F588" s="212" t="s">
        <v>628</v>
      </c>
      <c r="G588" s="212" t="s">
        <v>572</v>
      </c>
      <c r="H588" s="212">
        <v>2020</v>
      </c>
    </row>
    <row r="589" spans="1:8" ht="29.25" customHeight="1">
      <c r="A589" s="90" t="s">
        <v>121</v>
      </c>
      <c r="B589" s="118" t="s">
        <v>385</v>
      </c>
      <c r="C589" s="210" t="s">
        <v>15</v>
      </c>
      <c r="D589" s="211">
        <v>150000</v>
      </c>
      <c r="E589" s="210" t="s">
        <v>544</v>
      </c>
      <c r="F589" s="212" t="s">
        <v>756</v>
      </c>
      <c r="G589" s="212" t="s">
        <v>543</v>
      </c>
      <c r="H589" s="212">
        <v>2021</v>
      </c>
    </row>
    <row r="590" spans="1:8" ht="29.25" customHeight="1">
      <c r="A590" s="90" t="s">
        <v>121</v>
      </c>
      <c r="B590" s="118" t="s">
        <v>890</v>
      </c>
      <c r="C590" s="210" t="s">
        <v>15</v>
      </c>
      <c r="D590" s="211">
        <v>127721.23000000001</v>
      </c>
      <c r="E590" s="210" t="s">
        <v>541</v>
      </c>
      <c r="F590" s="212" t="s">
        <v>579</v>
      </c>
      <c r="G590" s="212" t="s">
        <v>572</v>
      </c>
      <c r="H590" s="212">
        <v>2020</v>
      </c>
    </row>
    <row r="591" spans="1:8" ht="29.25" customHeight="1">
      <c r="A591" s="90" t="s">
        <v>121</v>
      </c>
      <c r="B591" s="118" t="s">
        <v>214</v>
      </c>
      <c r="C591" s="210" t="s">
        <v>15</v>
      </c>
      <c r="D591" s="211">
        <v>104790.6125</v>
      </c>
      <c r="E591" s="210" t="s">
        <v>564</v>
      </c>
      <c r="F591" s="212" t="s">
        <v>548</v>
      </c>
      <c r="G591" s="212" t="s">
        <v>543</v>
      </c>
      <c r="H591" s="212">
        <v>2020</v>
      </c>
    </row>
    <row r="592" spans="1:8" ht="29.25" customHeight="1">
      <c r="A592" s="90" t="s">
        <v>121</v>
      </c>
      <c r="B592" s="118" t="s">
        <v>85</v>
      </c>
      <c r="C592" s="210" t="s">
        <v>15</v>
      </c>
      <c r="D592" s="211">
        <v>104022.24</v>
      </c>
      <c r="E592" s="210" t="s">
        <v>541</v>
      </c>
      <c r="F592" s="212" t="s">
        <v>560</v>
      </c>
      <c r="G592" s="212" t="s">
        <v>543</v>
      </c>
      <c r="H592" s="212">
        <v>2020</v>
      </c>
    </row>
    <row r="593" spans="1:8" ht="29.25" customHeight="1">
      <c r="A593" s="90" t="s">
        <v>121</v>
      </c>
      <c r="B593" s="118" t="s">
        <v>215</v>
      </c>
      <c r="C593" s="210" t="s">
        <v>15</v>
      </c>
      <c r="D593" s="211">
        <v>97092.362500000003</v>
      </c>
      <c r="E593" s="210" t="s">
        <v>556</v>
      </c>
      <c r="F593" s="212" t="s">
        <v>545</v>
      </c>
      <c r="G593" s="212" t="s">
        <v>543</v>
      </c>
      <c r="H593" s="212">
        <v>2020</v>
      </c>
    </row>
    <row r="594" spans="1:8" ht="29.25" customHeight="1">
      <c r="A594" s="90" t="s">
        <v>121</v>
      </c>
      <c r="B594" s="118" t="s">
        <v>824</v>
      </c>
      <c r="C594" s="210" t="s">
        <v>15</v>
      </c>
      <c r="D594" s="211">
        <v>60149.477500000001</v>
      </c>
      <c r="E594" s="210" t="s">
        <v>541</v>
      </c>
      <c r="F594" s="212" t="s">
        <v>548</v>
      </c>
      <c r="G594" s="212" t="s">
        <v>558</v>
      </c>
      <c r="H594" s="212">
        <v>2020</v>
      </c>
    </row>
    <row r="595" spans="1:8" ht="29.25" customHeight="1">
      <c r="A595" s="90" t="s">
        <v>121</v>
      </c>
      <c r="B595" s="118" t="s">
        <v>799</v>
      </c>
      <c r="C595" s="210" t="s">
        <v>15</v>
      </c>
      <c r="D595" s="211">
        <v>50442.42</v>
      </c>
      <c r="E595" s="210" t="s">
        <v>556</v>
      </c>
      <c r="F595" s="212" t="s">
        <v>560</v>
      </c>
      <c r="G595" s="212" t="s">
        <v>543</v>
      </c>
      <c r="H595" s="212">
        <v>2020</v>
      </c>
    </row>
    <row r="596" spans="1:8" ht="29.25" customHeight="1">
      <c r="A596" s="90" t="s">
        <v>121</v>
      </c>
      <c r="B596" s="118" t="s">
        <v>769</v>
      </c>
      <c r="C596" s="210" t="s">
        <v>15</v>
      </c>
      <c r="D596" s="211">
        <v>38847</v>
      </c>
      <c r="E596" s="210" t="s">
        <v>556</v>
      </c>
      <c r="F596" s="212" t="s">
        <v>559</v>
      </c>
      <c r="G596" s="212" t="s">
        <v>543</v>
      </c>
      <c r="H596" s="212">
        <v>2020</v>
      </c>
    </row>
    <row r="597" spans="1:8" ht="29.25" customHeight="1">
      <c r="A597" s="90" t="s">
        <v>121</v>
      </c>
      <c r="B597" s="118" t="s">
        <v>746</v>
      </c>
      <c r="C597" s="210" t="s">
        <v>15</v>
      </c>
      <c r="D597" s="211">
        <v>32708.8475</v>
      </c>
      <c r="E597" s="210" t="s">
        <v>556</v>
      </c>
      <c r="F597" s="212" t="s">
        <v>559</v>
      </c>
      <c r="G597" s="212" t="s">
        <v>543</v>
      </c>
      <c r="H597" s="212">
        <v>2020</v>
      </c>
    </row>
    <row r="598" spans="1:8" ht="29.25" customHeight="1">
      <c r="A598" s="90" t="s">
        <v>121</v>
      </c>
      <c r="B598" s="118" t="s">
        <v>739</v>
      </c>
      <c r="C598" s="210" t="s">
        <v>15</v>
      </c>
      <c r="D598" s="211">
        <v>30949.870000000003</v>
      </c>
      <c r="E598" s="210" t="s">
        <v>564</v>
      </c>
      <c r="F598" s="212" t="s">
        <v>559</v>
      </c>
      <c r="G598" s="212" t="s">
        <v>543</v>
      </c>
      <c r="H598" s="212">
        <v>2020</v>
      </c>
    </row>
    <row r="599" spans="1:8" ht="29.25" customHeight="1">
      <c r="A599" s="90" t="s">
        <v>121</v>
      </c>
      <c r="B599" s="118" t="s">
        <v>738</v>
      </c>
      <c r="C599" s="210" t="s">
        <v>15</v>
      </c>
      <c r="D599" s="211">
        <v>30627.415000000001</v>
      </c>
      <c r="E599" s="210" t="s">
        <v>564</v>
      </c>
      <c r="F599" s="212" t="s">
        <v>562</v>
      </c>
      <c r="G599" s="212" t="s">
        <v>543</v>
      </c>
      <c r="H599" s="212">
        <v>2020</v>
      </c>
    </row>
    <row r="600" spans="1:8" ht="29.25" customHeight="1">
      <c r="A600" s="90" t="s">
        <v>121</v>
      </c>
      <c r="B600" s="118" t="s">
        <v>722</v>
      </c>
      <c r="C600" s="210" t="s">
        <v>15</v>
      </c>
      <c r="D600" s="211">
        <v>26832.032500000001</v>
      </c>
      <c r="E600" s="210" t="s">
        <v>564</v>
      </c>
      <c r="F600" s="212" t="s">
        <v>559</v>
      </c>
      <c r="G600" s="212" t="s">
        <v>543</v>
      </c>
      <c r="H600" s="212">
        <v>2020</v>
      </c>
    </row>
    <row r="601" spans="1:8" ht="29.25" customHeight="1">
      <c r="A601" s="90" t="s">
        <v>121</v>
      </c>
      <c r="B601" s="118" t="s">
        <v>216</v>
      </c>
      <c r="C601" s="210" t="s">
        <v>15</v>
      </c>
      <c r="D601" s="211">
        <v>24554.512500000001</v>
      </c>
      <c r="E601" s="210" t="s">
        <v>541</v>
      </c>
      <c r="F601" s="212" t="s">
        <v>562</v>
      </c>
      <c r="G601" s="212" t="s">
        <v>572</v>
      </c>
      <c r="H601" s="212">
        <v>2020</v>
      </c>
    </row>
    <row r="602" spans="1:8" ht="29.25" customHeight="1">
      <c r="A602" s="90" t="s">
        <v>121</v>
      </c>
      <c r="B602" s="118" t="s">
        <v>102</v>
      </c>
      <c r="C602" s="210" t="s">
        <v>15</v>
      </c>
      <c r="D602" s="211">
        <v>19355.79994790108</v>
      </c>
      <c r="E602" s="210" t="s">
        <v>541</v>
      </c>
      <c r="F602" s="212" t="s">
        <v>568</v>
      </c>
      <c r="G602" s="212" t="s">
        <v>543</v>
      </c>
      <c r="H602" s="212">
        <v>2020</v>
      </c>
    </row>
    <row r="603" spans="1:8" ht="29.25" customHeight="1">
      <c r="A603" s="90" t="s">
        <v>121</v>
      </c>
      <c r="B603" s="118" t="s">
        <v>683</v>
      </c>
      <c r="C603" s="210" t="s">
        <v>15</v>
      </c>
      <c r="D603" s="211">
        <v>18506.302499999998</v>
      </c>
      <c r="E603" s="210" t="s">
        <v>564</v>
      </c>
      <c r="F603" s="212" t="s">
        <v>562</v>
      </c>
      <c r="G603" s="212" t="s">
        <v>543</v>
      </c>
      <c r="H603" s="212">
        <v>2020</v>
      </c>
    </row>
    <row r="604" spans="1:8" ht="29.25" customHeight="1">
      <c r="A604" s="90" t="s">
        <v>121</v>
      </c>
      <c r="B604" s="118" t="s">
        <v>662</v>
      </c>
      <c r="C604" s="210" t="s">
        <v>15</v>
      </c>
      <c r="D604" s="211">
        <v>16655.817500000001</v>
      </c>
      <c r="E604" s="210" t="s">
        <v>541</v>
      </c>
      <c r="F604" s="212" t="s">
        <v>553</v>
      </c>
      <c r="G604" s="212" t="s">
        <v>543</v>
      </c>
      <c r="H604" s="212">
        <v>2020</v>
      </c>
    </row>
    <row r="605" spans="1:8" ht="29.25" customHeight="1">
      <c r="A605" s="90" t="s">
        <v>121</v>
      </c>
      <c r="B605" s="118" t="s">
        <v>217</v>
      </c>
      <c r="C605" s="210" t="s">
        <v>15</v>
      </c>
      <c r="D605" s="211">
        <v>16315.932499999999</v>
      </c>
      <c r="E605" s="210" t="s">
        <v>541</v>
      </c>
      <c r="F605" s="212" t="s">
        <v>562</v>
      </c>
      <c r="G605" s="212" t="s">
        <v>572</v>
      </c>
      <c r="H605" s="212">
        <v>2020</v>
      </c>
    </row>
    <row r="606" spans="1:8" ht="29.25" customHeight="1">
      <c r="A606" s="90" t="s">
        <v>121</v>
      </c>
      <c r="B606" s="118" t="s">
        <v>473</v>
      </c>
      <c r="C606" s="210" t="s">
        <v>15</v>
      </c>
      <c r="D606" s="211">
        <v>15339</v>
      </c>
      <c r="E606" s="210" t="s">
        <v>564</v>
      </c>
      <c r="F606" s="212" t="s">
        <v>551</v>
      </c>
      <c r="G606" s="212" t="s">
        <v>543</v>
      </c>
      <c r="H606" s="212">
        <v>2021</v>
      </c>
    </row>
    <row r="607" spans="1:8" ht="29.25" customHeight="1">
      <c r="A607" s="90" t="s">
        <v>121</v>
      </c>
      <c r="B607" s="118" t="s">
        <v>650</v>
      </c>
      <c r="C607" s="210" t="s">
        <v>15</v>
      </c>
      <c r="D607" s="211">
        <v>14676</v>
      </c>
      <c r="E607" s="210" t="s">
        <v>546</v>
      </c>
      <c r="F607" s="212" t="s">
        <v>553</v>
      </c>
      <c r="G607" s="212" t="s">
        <v>543</v>
      </c>
      <c r="H607" s="212">
        <v>2021</v>
      </c>
    </row>
    <row r="608" spans="1:8" ht="29.25" customHeight="1">
      <c r="A608" s="90" t="s">
        <v>121</v>
      </c>
      <c r="B608" s="118" t="s">
        <v>103</v>
      </c>
      <c r="C608" s="210" t="s">
        <v>15</v>
      </c>
      <c r="D608" s="211">
        <v>13158.1975</v>
      </c>
      <c r="E608" s="210" t="s">
        <v>556</v>
      </c>
      <c r="F608" s="212" t="s">
        <v>607</v>
      </c>
      <c r="G608" s="212" t="s">
        <v>572</v>
      </c>
      <c r="H608" s="212">
        <v>2020</v>
      </c>
    </row>
    <row r="609" spans="1:8" ht="29.25" customHeight="1">
      <c r="A609" s="90" t="s">
        <v>121</v>
      </c>
      <c r="B609" s="118" t="s">
        <v>645</v>
      </c>
      <c r="C609" s="210" t="s">
        <v>15</v>
      </c>
      <c r="D609" s="211">
        <v>12801</v>
      </c>
      <c r="E609" s="210" t="s">
        <v>546</v>
      </c>
      <c r="F609" s="212" t="s">
        <v>551</v>
      </c>
      <c r="G609" s="212" t="s">
        <v>543</v>
      </c>
      <c r="H609" s="212">
        <v>2021</v>
      </c>
    </row>
    <row r="610" spans="1:8" ht="29.25" customHeight="1">
      <c r="A610" s="90" t="s">
        <v>121</v>
      </c>
      <c r="B610" s="118" t="s">
        <v>427</v>
      </c>
      <c r="C610" s="210" t="s">
        <v>15</v>
      </c>
      <c r="D610" s="211">
        <v>12000</v>
      </c>
      <c r="E610" s="210" t="s">
        <v>544</v>
      </c>
      <c r="F610" s="212" t="s">
        <v>549</v>
      </c>
      <c r="G610" s="212" t="s">
        <v>543</v>
      </c>
      <c r="H610" s="212">
        <v>2021</v>
      </c>
    </row>
    <row r="611" spans="1:8" ht="29.25" customHeight="1">
      <c r="A611" s="90" t="s">
        <v>121</v>
      </c>
      <c r="B611" s="118" t="s">
        <v>218</v>
      </c>
      <c r="C611" s="210" t="s">
        <v>15</v>
      </c>
      <c r="D611" s="211">
        <v>10532.077499999999</v>
      </c>
      <c r="E611" s="210" t="s">
        <v>541</v>
      </c>
      <c r="F611" s="212" t="s">
        <v>560</v>
      </c>
      <c r="G611" s="212" t="s">
        <v>543</v>
      </c>
      <c r="H611" s="212">
        <v>2020</v>
      </c>
    </row>
    <row r="612" spans="1:8" ht="29.25" customHeight="1">
      <c r="A612" s="90" t="s">
        <v>121</v>
      </c>
      <c r="B612" s="118" t="s">
        <v>219</v>
      </c>
      <c r="C612" s="210" t="s">
        <v>15</v>
      </c>
      <c r="D612" s="211">
        <v>6691.6674999999996</v>
      </c>
      <c r="E612" s="210" t="s">
        <v>541</v>
      </c>
      <c r="F612" s="212" t="s">
        <v>607</v>
      </c>
      <c r="G612" s="212" t="s">
        <v>543</v>
      </c>
      <c r="H612" s="212">
        <v>2020</v>
      </c>
    </row>
    <row r="613" spans="1:8" ht="29.25" customHeight="1">
      <c r="A613" s="90" t="s">
        <v>121</v>
      </c>
      <c r="B613" s="118" t="s">
        <v>84</v>
      </c>
      <c r="C613" s="210" t="s">
        <v>15</v>
      </c>
      <c r="D613" s="211">
        <v>4685.7650000000003</v>
      </c>
      <c r="E613" s="210" t="s">
        <v>541</v>
      </c>
      <c r="F613" s="212" t="s">
        <v>579</v>
      </c>
      <c r="G613" s="212" t="s">
        <v>543</v>
      </c>
      <c r="H613" s="212">
        <v>2020</v>
      </c>
    </row>
    <row r="614" spans="1:8" ht="29.25" customHeight="1">
      <c r="A614" s="90" t="s">
        <v>121</v>
      </c>
      <c r="B614" s="118" t="s">
        <v>397</v>
      </c>
      <c r="C614" s="210" t="s">
        <v>15</v>
      </c>
      <c r="D614" s="211">
        <v>3000</v>
      </c>
      <c r="E614" s="210" t="s">
        <v>564</v>
      </c>
      <c r="F614" s="212" t="s">
        <v>553</v>
      </c>
      <c r="G614" s="212" t="s">
        <v>543</v>
      </c>
      <c r="H614" s="212">
        <v>2021</v>
      </c>
    </row>
    <row r="615" spans="1:8" ht="29.25" customHeight="1">
      <c r="A615" s="90" t="s">
        <v>121</v>
      </c>
      <c r="B615" s="118" t="s">
        <v>934</v>
      </c>
      <c r="C615" s="210" t="s">
        <v>16</v>
      </c>
      <c r="D615" s="211">
        <v>290500</v>
      </c>
      <c r="E615" s="210" t="s">
        <v>541</v>
      </c>
      <c r="F615" s="212" t="s">
        <v>756</v>
      </c>
      <c r="G615" s="212" t="s">
        <v>543</v>
      </c>
      <c r="H615" s="212">
        <v>2020</v>
      </c>
    </row>
    <row r="616" spans="1:8" ht="29.25" customHeight="1">
      <c r="A616" s="90" t="s">
        <v>121</v>
      </c>
      <c r="B616" s="118" t="s">
        <v>220</v>
      </c>
      <c r="C616" s="210" t="s">
        <v>16</v>
      </c>
      <c r="D616" s="211">
        <v>290500</v>
      </c>
      <c r="E616" s="210" t="s">
        <v>541</v>
      </c>
      <c r="F616" s="212" t="s">
        <v>562</v>
      </c>
      <c r="G616" s="212" t="s">
        <v>543</v>
      </c>
      <c r="H616" s="212">
        <v>2020</v>
      </c>
    </row>
    <row r="617" spans="1:8" ht="29.25" customHeight="1">
      <c r="A617" s="90" t="s">
        <v>121</v>
      </c>
      <c r="B617" s="118" t="s">
        <v>877</v>
      </c>
      <c r="C617" s="210" t="s">
        <v>16</v>
      </c>
      <c r="D617" s="211">
        <v>108540.9675</v>
      </c>
      <c r="E617" s="210" t="s">
        <v>556</v>
      </c>
      <c r="F617" s="212" t="s">
        <v>560</v>
      </c>
      <c r="G617" s="212" t="s">
        <v>543</v>
      </c>
      <c r="H617" s="212">
        <v>2020</v>
      </c>
    </row>
    <row r="618" spans="1:8" ht="29.25" customHeight="1">
      <c r="A618" s="90" t="s">
        <v>121</v>
      </c>
      <c r="B618" s="118" t="s">
        <v>875</v>
      </c>
      <c r="C618" s="210" t="s">
        <v>16</v>
      </c>
      <c r="D618" s="211">
        <v>108032.5925</v>
      </c>
      <c r="E618" s="210" t="s">
        <v>541</v>
      </c>
      <c r="F618" s="212" t="s">
        <v>559</v>
      </c>
      <c r="G618" s="212" t="s">
        <v>543</v>
      </c>
      <c r="H618" s="212">
        <v>2020</v>
      </c>
    </row>
    <row r="619" spans="1:8" ht="29.25" customHeight="1">
      <c r="A619" s="90" t="s">
        <v>121</v>
      </c>
      <c r="B619" s="118" t="s">
        <v>530</v>
      </c>
      <c r="C619" s="210" t="s">
        <v>16</v>
      </c>
      <c r="D619" s="211">
        <v>105375</v>
      </c>
      <c r="E619" s="210" t="s">
        <v>546</v>
      </c>
      <c r="F619" s="212" t="s">
        <v>551</v>
      </c>
      <c r="G619" s="212" t="s">
        <v>543</v>
      </c>
      <c r="H619" s="212">
        <v>2021</v>
      </c>
    </row>
    <row r="620" spans="1:8" ht="29.25" customHeight="1">
      <c r="A620" s="90" t="s">
        <v>121</v>
      </c>
      <c r="B620" s="118" t="s">
        <v>430</v>
      </c>
      <c r="C620" s="210" t="s">
        <v>16</v>
      </c>
      <c r="D620" s="211">
        <v>100000</v>
      </c>
      <c r="E620" s="210" t="s">
        <v>544</v>
      </c>
      <c r="F620" s="212" t="s">
        <v>607</v>
      </c>
      <c r="G620" s="212" t="s">
        <v>543</v>
      </c>
      <c r="H620" s="212">
        <v>2021</v>
      </c>
    </row>
    <row r="621" spans="1:8" ht="29.25" customHeight="1">
      <c r="A621" s="90" t="s">
        <v>121</v>
      </c>
      <c r="B621" s="118" t="s">
        <v>221</v>
      </c>
      <c r="C621" s="210" t="s">
        <v>16</v>
      </c>
      <c r="D621" s="211">
        <v>95979.747499999998</v>
      </c>
      <c r="E621" s="210" t="s">
        <v>564</v>
      </c>
      <c r="F621" s="212" t="s">
        <v>562</v>
      </c>
      <c r="G621" s="212" t="s">
        <v>543</v>
      </c>
      <c r="H621" s="212">
        <v>2020</v>
      </c>
    </row>
    <row r="622" spans="1:8" ht="29.25" customHeight="1">
      <c r="A622" s="90" t="s">
        <v>121</v>
      </c>
      <c r="B622" s="118" t="s">
        <v>863</v>
      </c>
      <c r="C622" s="210" t="s">
        <v>16</v>
      </c>
      <c r="D622" s="211">
        <v>90248.182499999995</v>
      </c>
      <c r="E622" s="210" t="s">
        <v>541</v>
      </c>
      <c r="F622" s="212" t="s">
        <v>560</v>
      </c>
      <c r="G622" s="212" t="s">
        <v>543</v>
      </c>
      <c r="H622" s="212">
        <v>2020</v>
      </c>
    </row>
    <row r="623" spans="1:8" ht="29.25" customHeight="1">
      <c r="A623" s="90" t="s">
        <v>121</v>
      </c>
      <c r="B623" s="118" t="s">
        <v>856</v>
      </c>
      <c r="C623" s="210" t="s">
        <v>16</v>
      </c>
      <c r="D623" s="211">
        <v>85225.4375</v>
      </c>
      <c r="E623" s="210" t="s">
        <v>556</v>
      </c>
      <c r="F623" s="212" t="s">
        <v>562</v>
      </c>
      <c r="G623" s="212" t="s">
        <v>572</v>
      </c>
      <c r="H623" s="212">
        <v>2020</v>
      </c>
    </row>
    <row r="624" spans="1:8" ht="29.25" customHeight="1">
      <c r="A624" s="90" t="s">
        <v>121</v>
      </c>
      <c r="B624" s="118" t="s">
        <v>226</v>
      </c>
      <c r="C624" s="210" t="s">
        <v>16</v>
      </c>
      <c r="D624" s="211">
        <v>75000</v>
      </c>
      <c r="E624" s="210" t="s">
        <v>544</v>
      </c>
      <c r="F624" s="212" t="s">
        <v>550</v>
      </c>
      <c r="G624" s="212" t="s">
        <v>543</v>
      </c>
      <c r="H624" s="212">
        <v>2021</v>
      </c>
    </row>
    <row r="625" spans="1:8" ht="29.25" customHeight="1">
      <c r="A625" s="90" t="s">
        <v>121</v>
      </c>
      <c r="B625" s="118" t="s">
        <v>222</v>
      </c>
      <c r="C625" s="210" t="s">
        <v>16</v>
      </c>
      <c r="D625" s="211">
        <v>67353.877500000002</v>
      </c>
      <c r="E625" s="210" t="s">
        <v>556</v>
      </c>
      <c r="F625" s="212" t="s">
        <v>562</v>
      </c>
      <c r="G625" s="212" t="s">
        <v>543</v>
      </c>
      <c r="H625" s="212">
        <v>2020</v>
      </c>
    </row>
    <row r="626" spans="1:8" ht="29.25" customHeight="1">
      <c r="A626" s="90" t="s">
        <v>121</v>
      </c>
      <c r="B626" s="118" t="s">
        <v>223</v>
      </c>
      <c r="C626" s="210" t="s">
        <v>16</v>
      </c>
      <c r="D626" s="211">
        <v>64315.247499999998</v>
      </c>
      <c r="E626" s="210" t="s">
        <v>541</v>
      </c>
      <c r="F626" s="212" t="s">
        <v>548</v>
      </c>
      <c r="G626" s="212" t="s">
        <v>543</v>
      </c>
      <c r="H626" s="212">
        <v>2020</v>
      </c>
    </row>
    <row r="627" spans="1:8" ht="29.25" customHeight="1">
      <c r="A627" s="90" t="s">
        <v>121</v>
      </c>
      <c r="B627" s="118" t="s">
        <v>827</v>
      </c>
      <c r="C627" s="210" t="s">
        <v>16</v>
      </c>
      <c r="D627" s="211">
        <v>61538.067500000005</v>
      </c>
      <c r="E627" s="210" t="s">
        <v>564</v>
      </c>
      <c r="F627" s="212" t="s">
        <v>559</v>
      </c>
      <c r="G627" s="212" t="s">
        <v>543</v>
      </c>
      <c r="H627" s="212">
        <v>2020</v>
      </c>
    </row>
    <row r="628" spans="1:8" ht="29.25" customHeight="1">
      <c r="A628" s="90" t="s">
        <v>121</v>
      </c>
      <c r="B628" s="118" t="s">
        <v>825</v>
      </c>
      <c r="C628" s="210" t="s">
        <v>16</v>
      </c>
      <c r="D628" s="211">
        <v>60428.357499999998</v>
      </c>
      <c r="E628" s="210" t="s">
        <v>556</v>
      </c>
      <c r="F628" s="212" t="s">
        <v>559</v>
      </c>
      <c r="G628" s="212" t="s">
        <v>543</v>
      </c>
      <c r="H628" s="212">
        <v>2020</v>
      </c>
    </row>
    <row r="629" spans="1:8" ht="29.25" customHeight="1">
      <c r="A629" s="90" t="s">
        <v>121</v>
      </c>
      <c r="B629" s="118" t="s">
        <v>224</v>
      </c>
      <c r="C629" s="210" t="s">
        <v>16</v>
      </c>
      <c r="D629" s="211">
        <v>57800.785000000003</v>
      </c>
      <c r="E629" s="210" t="s">
        <v>541</v>
      </c>
      <c r="F629" s="212" t="s">
        <v>548</v>
      </c>
      <c r="G629" s="212" t="s">
        <v>543</v>
      </c>
      <c r="H629" s="212">
        <v>2020</v>
      </c>
    </row>
    <row r="630" spans="1:8" ht="29.25" customHeight="1">
      <c r="A630" s="90" t="s">
        <v>121</v>
      </c>
      <c r="B630" s="118" t="s">
        <v>794</v>
      </c>
      <c r="C630" s="210" t="s">
        <v>16</v>
      </c>
      <c r="D630" s="211">
        <v>49088.69</v>
      </c>
      <c r="E630" s="210" t="s">
        <v>564</v>
      </c>
      <c r="F630" s="212" t="s">
        <v>560</v>
      </c>
      <c r="G630" s="212" t="s">
        <v>543</v>
      </c>
      <c r="H630" s="212">
        <v>2020</v>
      </c>
    </row>
    <row r="631" spans="1:8" ht="29.25" customHeight="1">
      <c r="A631" s="90" t="s">
        <v>121</v>
      </c>
      <c r="B631" s="118" t="s">
        <v>225</v>
      </c>
      <c r="C631" s="210" t="s">
        <v>16</v>
      </c>
      <c r="D631" s="211">
        <v>41916.245000000003</v>
      </c>
      <c r="E631" s="210" t="s">
        <v>541</v>
      </c>
      <c r="F631" s="212" t="s">
        <v>562</v>
      </c>
      <c r="G631" s="212" t="s">
        <v>543</v>
      </c>
      <c r="H631" s="212">
        <v>2020</v>
      </c>
    </row>
    <row r="632" spans="1:8" ht="29.25" customHeight="1">
      <c r="A632" s="90" t="s">
        <v>121</v>
      </c>
      <c r="B632" s="118" t="s">
        <v>226</v>
      </c>
      <c r="C632" s="210" t="s">
        <v>16</v>
      </c>
      <c r="D632" s="211">
        <v>40770.222500000003</v>
      </c>
      <c r="E632" s="210" t="s">
        <v>556</v>
      </c>
      <c r="F632" s="212" t="s">
        <v>559</v>
      </c>
      <c r="G632" s="212" t="s">
        <v>543</v>
      </c>
      <c r="H632" s="212">
        <v>2020</v>
      </c>
    </row>
    <row r="633" spans="1:8" ht="29.25" customHeight="1">
      <c r="A633" s="90" t="s">
        <v>121</v>
      </c>
      <c r="B633" s="118" t="s">
        <v>774</v>
      </c>
      <c r="C633" s="210" t="s">
        <v>16</v>
      </c>
      <c r="D633" s="211">
        <v>40218.272499999999</v>
      </c>
      <c r="E633" s="210" t="s">
        <v>556</v>
      </c>
      <c r="F633" s="212" t="s">
        <v>559</v>
      </c>
      <c r="G633" s="212" t="s">
        <v>543</v>
      </c>
      <c r="H633" s="212">
        <v>2020</v>
      </c>
    </row>
    <row r="634" spans="1:8" ht="29.25" customHeight="1">
      <c r="A634" s="90" t="s">
        <v>121</v>
      </c>
      <c r="B634" s="118" t="s">
        <v>771</v>
      </c>
      <c r="C634" s="210" t="s">
        <v>16</v>
      </c>
      <c r="D634" s="211">
        <v>39285.767500000002</v>
      </c>
      <c r="E634" s="210" t="s">
        <v>556</v>
      </c>
      <c r="F634" s="212" t="s">
        <v>560</v>
      </c>
      <c r="G634" s="212" t="s">
        <v>572</v>
      </c>
      <c r="H634" s="212">
        <v>2020</v>
      </c>
    </row>
    <row r="635" spans="1:8" ht="29.25" customHeight="1">
      <c r="A635" s="90" t="s">
        <v>121</v>
      </c>
      <c r="B635" s="118" t="s">
        <v>767</v>
      </c>
      <c r="C635" s="210" t="s">
        <v>16</v>
      </c>
      <c r="D635" s="211">
        <v>38665.550000000003</v>
      </c>
      <c r="E635" s="210" t="s">
        <v>556</v>
      </c>
      <c r="F635" s="212" t="s">
        <v>559</v>
      </c>
      <c r="G635" s="212" t="s">
        <v>543</v>
      </c>
      <c r="H635" s="212">
        <v>2020</v>
      </c>
    </row>
    <row r="636" spans="1:8" ht="29.25" customHeight="1">
      <c r="A636" s="90" t="s">
        <v>121</v>
      </c>
      <c r="B636" s="118" t="s">
        <v>755</v>
      </c>
      <c r="C636" s="210" t="s">
        <v>16</v>
      </c>
      <c r="D636" s="211">
        <v>34896.3125</v>
      </c>
      <c r="E636" s="210" t="s">
        <v>541</v>
      </c>
      <c r="F636" s="212" t="s">
        <v>756</v>
      </c>
      <c r="G636" s="212" t="s">
        <v>572</v>
      </c>
      <c r="H636" s="212">
        <v>2020</v>
      </c>
    </row>
    <row r="637" spans="1:8" ht="29.25" customHeight="1">
      <c r="A637" s="90" t="s">
        <v>121</v>
      </c>
      <c r="B637" s="118" t="s">
        <v>748</v>
      </c>
      <c r="C637" s="210" t="s">
        <v>16</v>
      </c>
      <c r="D637" s="211">
        <v>33098.1175</v>
      </c>
      <c r="E637" s="210" t="s">
        <v>556</v>
      </c>
      <c r="F637" s="212" t="s">
        <v>559</v>
      </c>
      <c r="G637" s="212" t="s">
        <v>543</v>
      </c>
      <c r="H637" s="212">
        <v>2020</v>
      </c>
    </row>
    <row r="638" spans="1:8" ht="29.25" customHeight="1">
      <c r="A638" s="90" t="s">
        <v>121</v>
      </c>
      <c r="B638" s="118" t="s">
        <v>745</v>
      </c>
      <c r="C638" s="210" t="s">
        <v>16</v>
      </c>
      <c r="D638" s="211">
        <v>32307.9575</v>
      </c>
      <c r="E638" s="210" t="s">
        <v>564</v>
      </c>
      <c r="F638" s="212" t="s">
        <v>562</v>
      </c>
      <c r="G638" s="212" t="s">
        <v>543</v>
      </c>
      <c r="H638" s="212">
        <v>2020</v>
      </c>
    </row>
    <row r="639" spans="1:8" ht="29.25" customHeight="1">
      <c r="A639" s="90" t="s">
        <v>121</v>
      </c>
      <c r="B639" s="118" t="s">
        <v>517</v>
      </c>
      <c r="C639" s="210" t="s">
        <v>16</v>
      </c>
      <c r="D639" s="211">
        <v>30000</v>
      </c>
      <c r="E639" s="210" t="s">
        <v>546</v>
      </c>
      <c r="F639" s="212" t="s">
        <v>545</v>
      </c>
      <c r="G639" s="212" t="s">
        <v>543</v>
      </c>
      <c r="H639" s="212">
        <v>2021</v>
      </c>
    </row>
    <row r="640" spans="1:8" ht="29.25" customHeight="1">
      <c r="A640" s="90" t="s">
        <v>121</v>
      </c>
      <c r="B640" s="118" t="s">
        <v>719</v>
      </c>
      <c r="C640" s="210" t="s">
        <v>16</v>
      </c>
      <c r="D640" s="211">
        <v>26131</v>
      </c>
      <c r="E640" s="210" t="s">
        <v>544</v>
      </c>
      <c r="F640" s="212" t="s">
        <v>554</v>
      </c>
      <c r="G640" s="212" t="s">
        <v>543</v>
      </c>
      <c r="H640" s="212">
        <v>2021</v>
      </c>
    </row>
    <row r="641" spans="1:8" ht="29.25" customHeight="1">
      <c r="A641" s="90" t="s">
        <v>121</v>
      </c>
      <c r="B641" s="118" t="s">
        <v>717</v>
      </c>
      <c r="C641" s="210" t="s">
        <v>16</v>
      </c>
      <c r="D641" s="211">
        <v>25874.834999999999</v>
      </c>
      <c r="E641" s="210" t="s">
        <v>556</v>
      </c>
      <c r="F641" s="212" t="s">
        <v>559</v>
      </c>
      <c r="G641" s="212" t="s">
        <v>558</v>
      </c>
      <c r="H641" s="212">
        <v>2020</v>
      </c>
    </row>
    <row r="642" spans="1:8" ht="29.25" customHeight="1">
      <c r="A642" s="90" t="s">
        <v>121</v>
      </c>
      <c r="B642" s="118" t="s">
        <v>227</v>
      </c>
      <c r="C642" s="210" t="s">
        <v>16</v>
      </c>
      <c r="D642" s="211">
        <v>25555.285</v>
      </c>
      <c r="E642" s="210" t="s">
        <v>556</v>
      </c>
      <c r="F642" s="212" t="s">
        <v>562</v>
      </c>
      <c r="G642" s="212" t="s">
        <v>543</v>
      </c>
      <c r="H642" s="212">
        <v>2020</v>
      </c>
    </row>
    <row r="643" spans="1:8" ht="29.25" customHeight="1">
      <c r="A643" s="90" t="s">
        <v>121</v>
      </c>
      <c r="B643" s="118" t="s">
        <v>515</v>
      </c>
      <c r="C643" s="210" t="s">
        <v>16</v>
      </c>
      <c r="D643" s="211">
        <v>25376</v>
      </c>
      <c r="E643" s="210" t="s">
        <v>544</v>
      </c>
      <c r="F643" s="212" t="s">
        <v>548</v>
      </c>
      <c r="G643" s="212" t="s">
        <v>543</v>
      </c>
      <c r="H643" s="212">
        <v>2021</v>
      </c>
    </row>
    <row r="644" spans="1:8" ht="29.25" customHeight="1">
      <c r="A644" s="90" t="s">
        <v>121</v>
      </c>
      <c r="B644" s="118" t="s">
        <v>225</v>
      </c>
      <c r="C644" s="210" t="s">
        <v>16</v>
      </c>
      <c r="D644" s="211">
        <v>20783</v>
      </c>
      <c r="E644" s="210" t="s">
        <v>546</v>
      </c>
      <c r="F644" s="212" t="s">
        <v>565</v>
      </c>
      <c r="G644" s="212" t="s">
        <v>543</v>
      </c>
      <c r="H644" s="212">
        <v>2021</v>
      </c>
    </row>
    <row r="645" spans="1:8" ht="29.25" customHeight="1">
      <c r="A645" s="90" t="s">
        <v>121</v>
      </c>
      <c r="B645" s="118" t="s">
        <v>475</v>
      </c>
      <c r="C645" s="210" t="s">
        <v>16</v>
      </c>
      <c r="D645" s="211">
        <v>18130</v>
      </c>
      <c r="E645" s="210" t="s">
        <v>546</v>
      </c>
      <c r="F645" s="212" t="s">
        <v>550</v>
      </c>
      <c r="G645" s="212" t="s">
        <v>543</v>
      </c>
      <c r="H645" s="212">
        <v>2021</v>
      </c>
    </row>
    <row r="646" spans="1:8" ht="29.25" customHeight="1">
      <c r="A646" s="90" t="s">
        <v>121</v>
      </c>
      <c r="B646" s="118" t="s">
        <v>663</v>
      </c>
      <c r="C646" s="210" t="s">
        <v>16</v>
      </c>
      <c r="D646" s="211">
        <v>16699.392500000002</v>
      </c>
      <c r="E646" s="210" t="s">
        <v>556</v>
      </c>
      <c r="F646" s="212" t="s">
        <v>562</v>
      </c>
      <c r="G646" s="212" t="s">
        <v>543</v>
      </c>
      <c r="H646" s="212">
        <v>2020</v>
      </c>
    </row>
    <row r="647" spans="1:8" ht="29.25" customHeight="1">
      <c r="A647" s="90" t="s">
        <v>121</v>
      </c>
      <c r="B647" s="118" t="s">
        <v>404</v>
      </c>
      <c r="C647" s="210" t="s">
        <v>16</v>
      </c>
      <c r="D647" s="211">
        <v>12151</v>
      </c>
      <c r="E647" s="210" t="s">
        <v>544</v>
      </c>
      <c r="F647" s="212" t="s">
        <v>550</v>
      </c>
      <c r="G647" s="212" t="s">
        <v>543</v>
      </c>
      <c r="H647" s="212">
        <v>2021</v>
      </c>
    </row>
    <row r="648" spans="1:8" ht="29.25" customHeight="1">
      <c r="A648" s="90" t="s">
        <v>121</v>
      </c>
      <c r="B648" s="118" t="s">
        <v>637</v>
      </c>
      <c r="C648" s="210" t="s">
        <v>16</v>
      </c>
      <c r="D648" s="211">
        <v>11909.047500000001</v>
      </c>
      <c r="E648" s="210" t="s">
        <v>564</v>
      </c>
      <c r="F648" s="212" t="s">
        <v>562</v>
      </c>
      <c r="G648" s="212" t="s">
        <v>543</v>
      </c>
      <c r="H648" s="212">
        <v>2020</v>
      </c>
    </row>
    <row r="649" spans="1:8" ht="29.25" customHeight="1">
      <c r="A649" s="90" t="s">
        <v>121</v>
      </c>
      <c r="B649" s="118" t="s">
        <v>457</v>
      </c>
      <c r="C649" s="210" t="s">
        <v>16</v>
      </c>
      <c r="D649" s="211">
        <v>10000</v>
      </c>
      <c r="E649" s="210" t="s">
        <v>544</v>
      </c>
      <c r="F649" s="212" t="s">
        <v>551</v>
      </c>
      <c r="G649" s="212" t="s">
        <v>543</v>
      </c>
      <c r="H649" s="212">
        <v>2021</v>
      </c>
    </row>
    <row r="650" spans="1:8" ht="29.25" customHeight="1">
      <c r="A650" s="90" t="s">
        <v>121</v>
      </c>
      <c r="B650" s="118" t="s">
        <v>455</v>
      </c>
      <c r="C650" s="210" t="s">
        <v>16</v>
      </c>
      <c r="D650" s="211">
        <v>8750</v>
      </c>
      <c r="E650" s="210" t="s">
        <v>544</v>
      </c>
      <c r="F650" s="212" t="s">
        <v>554</v>
      </c>
      <c r="G650" s="212" t="s">
        <v>543</v>
      </c>
      <c r="H650" s="212">
        <v>2021</v>
      </c>
    </row>
    <row r="651" spans="1:8" ht="29.25" customHeight="1">
      <c r="A651" s="90" t="s">
        <v>121</v>
      </c>
      <c r="B651" s="118" t="s">
        <v>624</v>
      </c>
      <c r="C651" s="210" t="s">
        <v>16</v>
      </c>
      <c r="D651" s="211">
        <v>8524.7224999999999</v>
      </c>
      <c r="E651" s="210" t="s">
        <v>556</v>
      </c>
      <c r="F651" s="212" t="s">
        <v>614</v>
      </c>
      <c r="G651" s="212" t="s">
        <v>543</v>
      </c>
      <c r="H651" s="212">
        <v>2020</v>
      </c>
    </row>
    <row r="652" spans="1:8" ht="29.25" customHeight="1">
      <c r="A652" s="90" t="s">
        <v>121</v>
      </c>
      <c r="B652" s="118" t="s">
        <v>221</v>
      </c>
      <c r="C652" s="210" t="s">
        <v>16</v>
      </c>
      <c r="D652" s="211">
        <v>6844</v>
      </c>
      <c r="E652" s="210" t="s">
        <v>546</v>
      </c>
      <c r="F652" s="212" t="s">
        <v>550</v>
      </c>
      <c r="G652" s="212" t="s">
        <v>543</v>
      </c>
      <c r="H652" s="212">
        <v>2021</v>
      </c>
    </row>
    <row r="653" spans="1:8" ht="29.25" customHeight="1">
      <c r="A653" s="90" t="s">
        <v>121</v>
      </c>
      <c r="B653" s="118" t="s">
        <v>608</v>
      </c>
      <c r="C653" s="210" t="s">
        <v>16</v>
      </c>
      <c r="D653" s="211">
        <v>6780.27</v>
      </c>
      <c r="E653" s="210" t="s">
        <v>556</v>
      </c>
      <c r="F653" s="212" t="s">
        <v>562</v>
      </c>
      <c r="G653" s="212" t="s">
        <v>543</v>
      </c>
      <c r="H653" s="212">
        <v>2020</v>
      </c>
    </row>
    <row r="654" spans="1:8" ht="29.25" customHeight="1">
      <c r="A654" s="90" t="s">
        <v>121</v>
      </c>
      <c r="B654" s="118" t="s">
        <v>436</v>
      </c>
      <c r="C654" s="210" t="s">
        <v>16</v>
      </c>
      <c r="D654" s="211">
        <v>6476</v>
      </c>
      <c r="E654" s="210" t="s">
        <v>544</v>
      </c>
      <c r="F654" s="212" t="s">
        <v>551</v>
      </c>
      <c r="G654" s="212" t="s">
        <v>543</v>
      </c>
      <c r="H654" s="212">
        <v>2021</v>
      </c>
    </row>
    <row r="655" spans="1:8" ht="29.25" customHeight="1">
      <c r="A655" s="90" t="s">
        <v>121</v>
      </c>
      <c r="B655" s="118" t="s">
        <v>583</v>
      </c>
      <c r="C655" s="210" t="s">
        <v>16</v>
      </c>
      <c r="D655" s="211">
        <v>4037.95</v>
      </c>
      <c r="E655" s="210" t="s">
        <v>556</v>
      </c>
      <c r="F655" s="212" t="s">
        <v>559</v>
      </c>
      <c r="G655" s="212" t="s">
        <v>543</v>
      </c>
      <c r="H655" s="212">
        <v>2020</v>
      </c>
    </row>
    <row r="656" spans="1:8" ht="29.25" customHeight="1">
      <c r="A656" s="90" t="s">
        <v>121</v>
      </c>
      <c r="B656" s="118" t="s">
        <v>484</v>
      </c>
      <c r="C656" s="210" t="s">
        <v>16</v>
      </c>
      <c r="D656" s="211">
        <v>4036</v>
      </c>
      <c r="E656" s="210" t="s">
        <v>546</v>
      </c>
      <c r="F656" s="212" t="s">
        <v>550</v>
      </c>
      <c r="G656" s="212" t="s">
        <v>543</v>
      </c>
      <c r="H656" s="212">
        <v>2021</v>
      </c>
    </row>
    <row r="657" spans="1:8" ht="29.25" customHeight="1">
      <c r="A657" s="90" t="s">
        <v>121</v>
      </c>
      <c r="B657" s="118" t="s">
        <v>424</v>
      </c>
      <c r="C657" s="210" t="s">
        <v>16</v>
      </c>
      <c r="D657" s="211">
        <v>3685</v>
      </c>
      <c r="E657" s="210" t="s">
        <v>544</v>
      </c>
      <c r="F657" s="212" t="s">
        <v>551</v>
      </c>
      <c r="G657" s="212" t="s">
        <v>543</v>
      </c>
      <c r="H657" s="212">
        <v>2021</v>
      </c>
    </row>
    <row r="658" spans="1:8" ht="29.25" customHeight="1">
      <c r="A658" s="90" t="s">
        <v>121</v>
      </c>
      <c r="B658" s="118" t="s">
        <v>576</v>
      </c>
      <c r="C658" s="210" t="s">
        <v>16</v>
      </c>
      <c r="D658" s="211">
        <v>3471.4750000000004</v>
      </c>
      <c r="E658" s="210" t="s">
        <v>556</v>
      </c>
      <c r="F658" s="212" t="s">
        <v>568</v>
      </c>
      <c r="G658" s="212" t="s">
        <v>543</v>
      </c>
      <c r="H658" s="212">
        <v>2020</v>
      </c>
    </row>
    <row r="659" spans="1:8" ht="29.25" customHeight="1">
      <c r="A659" s="90" t="s">
        <v>121</v>
      </c>
      <c r="B659" s="118" t="s">
        <v>472</v>
      </c>
      <c r="C659" s="210" t="s">
        <v>16</v>
      </c>
      <c r="D659" s="211">
        <v>2464</v>
      </c>
      <c r="E659" s="210" t="s">
        <v>546</v>
      </c>
      <c r="F659" s="212" t="s">
        <v>565</v>
      </c>
      <c r="G659" s="212" t="s">
        <v>543</v>
      </c>
      <c r="H659" s="212">
        <v>2021</v>
      </c>
    </row>
    <row r="660" spans="1:8" ht="29.25" customHeight="1">
      <c r="A660" s="90" t="s">
        <v>121</v>
      </c>
      <c r="B660" s="118" t="s">
        <v>366</v>
      </c>
      <c r="C660" s="210" t="s">
        <v>16</v>
      </c>
      <c r="D660" s="211">
        <v>2000</v>
      </c>
      <c r="E660" s="210" t="s">
        <v>546</v>
      </c>
      <c r="F660" s="212" t="s">
        <v>554</v>
      </c>
      <c r="G660" s="212" t="s">
        <v>543</v>
      </c>
      <c r="H660" s="212">
        <v>2021</v>
      </c>
    </row>
    <row r="661" spans="1:8" ht="29.25" customHeight="1">
      <c r="A661" s="90" t="s">
        <v>121</v>
      </c>
      <c r="B661" s="118" t="s">
        <v>86</v>
      </c>
      <c r="C661" s="210" t="s">
        <v>16</v>
      </c>
      <c r="D661" s="211">
        <v>2000</v>
      </c>
      <c r="E661" s="210" t="s">
        <v>556</v>
      </c>
      <c r="F661" s="212" t="s">
        <v>559</v>
      </c>
      <c r="G661" s="212" t="s">
        <v>543</v>
      </c>
      <c r="H661" s="212">
        <v>2020</v>
      </c>
    </row>
    <row r="662" spans="1:8" ht="29.25" customHeight="1">
      <c r="A662" s="90" t="s">
        <v>121</v>
      </c>
      <c r="B662" s="118" t="s">
        <v>228</v>
      </c>
      <c r="C662" s="210" t="s">
        <v>17</v>
      </c>
      <c r="D662" s="211">
        <v>200000</v>
      </c>
      <c r="E662" s="210" t="s">
        <v>541</v>
      </c>
      <c r="F662" s="212" t="s">
        <v>579</v>
      </c>
      <c r="G662" s="212" t="s">
        <v>558</v>
      </c>
      <c r="H662" s="212">
        <v>2020</v>
      </c>
    </row>
    <row r="663" spans="1:8" ht="29.25" customHeight="1">
      <c r="A663" s="90" t="s">
        <v>121</v>
      </c>
      <c r="B663" s="118" t="s">
        <v>868</v>
      </c>
      <c r="C663" s="210" t="s">
        <v>17</v>
      </c>
      <c r="D663" s="211">
        <v>96540.412500000006</v>
      </c>
      <c r="E663" s="210" t="s">
        <v>564</v>
      </c>
      <c r="F663" s="212" t="s">
        <v>562</v>
      </c>
      <c r="G663" s="212" t="s">
        <v>543</v>
      </c>
      <c r="H663" s="212">
        <v>2020</v>
      </c>
    </row>
    <row r="664" spans="1:8" ht="29.25" customHeight="1">
      <c r="A664" s="90" t="s">
        <v>121</v>
      </c>
      <c r="B664" s="118" t="s">
        <v>229</v>
      </c>
      <c r="C664" s="210" t="s">
        <v>17</v>
      </c>
      <c r="D664" s="211">
        <v>91357.892500000002</v>
      </c>
      <c r="E664" s="210" t="s">
        <v>541</v>
      </c>
      <c r="F664" s="212" t="s">
        <v>562</v>
      </c>
      <c r="G664" s="212" t="s">
        <v>543</v>
      </c>
      <c r="H664" s="212">
        <v>2020</v>
      </c>
    </row>
    <row r="665" spans="1:8" ht="29.25" customHeight="1">
      <c r="A665" s="90" t="s">
        <v>121</v>
      </c>
      <c r="B665" s="118" t="s">
        <v>860</v>
      </c>
      <c r="C665" s="210" t="s">
        <v>17</v>
      </c>
      <c r="D665" s="211">
        <v>88420.9375</v>
      </c>
      <c r="E665" s="210" t="s">
        <v>556</v>
      </c>
      <c r="F665" s="212" t="s">
        <v>547</v>
      </c>
      <c r="G665" s="212" t="s">
        <v>543</v>
      </c>
      <c r="H665" s="212">
        <v>2020</v>
      </c>
    </row>
    <row r="666" spans="1:8" ht="29.25" customHeight="1">
      <c r="A666" s="90" t="s">
        <v>121</v>
      </c>
      <c r="B666" s="118" t="s">
        <v>440</v>
      </c>
      <c r="C666" s="210" t="s">
        <v>17</v>
      </c>
      <c r="D666" s="211">
        <v>50000</v>
      </c>
      <c r="E666" s="210" t="s">
        <v>544</v>
      </c>
      <c r="F666" s="212" t="s">
        <v>607</v>
      </c>
      <c r="G666" s="212" t="s">
        <v>543</v>
      </c>
      <c r="H666" s="212">
        <v>2021</v>
      </c>
    </row>
    <row r="667" spans="1:8" ht="29.25" customHeight="1">
      <c r="A667" s="90" t="s">
        <v>121</v>
      </c>
      <c r="B667" s="118" t="s">
        <v>520</v>
      </c>
      <c r="C667" s="210" t="s">
        <v>17</v>
      </c>
      <c r="D667" s="211">
        <v>35025</v>
      </c>
      <c r="E667" s="210" t="s">
        <v>546</v>
      </c>
      <c r="F667" s="212" t="s">
        <v>552</v>
      </c>
      <c r="G667" s="212" t="s">
        <v>543</v>
      </c>
      <c r="H667" s="212">
        <v>2021</v>
      </c>
    </row>
    <row r="668" spans="1:8" ht="29.25" customHeight="1">
      <c r="A668" s="90" t="s">
        <v>121</v>
      </c>
      <c r="B668" s="118" t="s">
        <v>105</v>
      </c>
      <c r="C668" s="210" t="s">
        <v>17</v>
      </c>
      <c r="D668" s="211">
        <v>33103</v>
      </c>
      <c r="E668" s="210" t="s">
        <v>546</v>
      </c>
      <c r="F668" s="212" t="s">
        <v>551</v>
      </c>
      <c r="G668" s="212" t="s">
        <v>543</v>
      </c>
      <c r="H668" s="212">
        <v>2021</v>
      </c>
    </row>
    <row r="669" spans="1:8" ht="29.25" customHeight="1">
      <c r="A669" s="90" t="s">
        <v>121</v>
      </c>
      <c r="B669" s="118" t="s">
        <v>230</v>
      </c>
      <c r="C669" s="210" t="s">
        <v>17</v>
      </c>
      <c r="D669" s="211">
        <v>28566.317500000001</v>
      </c>
      <c r="E669" s="210" t="s">
        <v>564</v>
      </c>
      <c r="F669" s="212" t="s">
        <v>559</v>
      </c>
      <c r="G669" s="212" t="s">
        <v>543</v>
      </c>
      <c r="H669" s="212">
        <v>2020</v>
      </c>
    </row>
    <row r="670" spans="1:8" ht="29.25" customHeight="1">
      <c r="A670" s="90" t="s">
        <v>121</v>
      </c>
      <c r="B670" s="118" t="s">
        <v>230</v>
      </c>
      <c r="C670" s="210" t="s">
        <v>17</v>
      </c>
      <c r="D670" s="211">
        <v>24596</v>
      </c>
      <c r="E670" s="210" t="s">
        <v>546</v>
      </c>
      <c r="F670" s="212" t="s">
        <v>551</v>
      </c>
      <c r="G670" s="212" t="s">
        <v>543</v>
      </c>
      <c r="H670" s="212">
        <v>2021</v>
      </c>
    </row>
    <row r="671" spans="1:8" ht="29.25" customHeight="1">
      <c r="A671" s="90" t="s">
        <v>121</v>
      </c>
      <c r="B671" s="118" t="s">
        <v>705</v>
      </c>
      <c r="C671" s="210" t="s">
        <v>17</v>
      </c>
      <c r="D671" s="211">
        <v>22614</v>
      </c>
      <c r="E671" s="210" t="s">
        <v>541</v>
      </c>
      <c r="F671" s="212" t="s">
        <v>620</v>
      </c>
      <c r="G671" s="212" t="s">
        <v>543</v>
      </c>
      <c r="H671" s="212">
        <v>2020</v>
      </c>
    </row>
    <row r="672" spans="1:8" ht="29.25" customHeight="1">
      <c r="A672" s="90" t="s">
        <v>121</v>
      </c>
      <c r="B672" s="118" t="s">
        <v>418</v>
      </c>
      <c r="C672" s="210" t="s">
        <v>17</v>
      </c>
      <c r="D672" s="211">
        <v>21347</v>
      </c>
      <c r="E672" s="210" t="s">
        <v>544</v>
      </c>
      <c r="F672" s="212" t="s">
        <v>565</v>
      </c>
      <c r="G672" s="212" t="s">
        <v>543</v>
      </c>
      <c r="H672" s="212">
        <v>2021</v>
      </c>
    </row>
    <row r="673" spans="1:8" ht="29.25" customHeight="1">
      <c r="A673" s="90" t="s">
        <v>121</v>
      </c>
      <c r="B673" s="118" t="s">
        <v>699</v>
      </c>
      <c r="C673" s="210" t="s">
        <v>17</v>
      </c>
      <c r="D673" s="211">
        <v>21280.577499999999</v>
      </c>
      <c r="E673" s="210" t="s">
        <v>541</v>
      </c>
      <c r="F673" s="212" t="s">
        <v>579</v>
      </c>
      <c r="G673" s="212" t="s">
        <v>558</v>
      </c>
      <c r="H673" s="212">
        <v>2020</v>
      </c>
    </row>
    <row r="674" spans="1:8" ht="29.25" customHeight="1">
      <c r="A674" s="90" t="s">
        <v>121</v>
      </c>
      <c r="B674" s="118" t="s">
        <v>691</v>
      </c>
      <c r="C674" s="210" t="s">
        <v>17</v>
      </c>
      <c r="D674" s="211">
        <v>20053</v>
      </c>
      <c r="E674" s="210" t="s">
        <v>541</v>
      </c>
      <c r="F674" s="212" t="s">
        <v>559</v>
      </c>
      <c r="G674" s="212" t="s">
        <v>543</v>
      </c>
      <c r="H674" s="212">
        <v>2020</v>
      </c>
    </row>
    <row r="675" spans="1:8" ht="29.25" customHeight="1">
      <c r="A675" s="90" t="s">
        <v>121</v>
      </c>
      <c r="B675" s="118" t="s">
        <v>231</v>
      </c>
      <c r="C675" s="210" t="s">
        <v>17</v>
      </c>
      <c r="D675" s="211">
        <v>18278.260000000002</v>
      </c>
      <c r="E675" s="210" t="s">
        <v>541</v>
      </c>
      <c r="F675" s="212" t="s">
        <v>553</v>
      </c>
      <c r="G675" s="212" t="s">
        <v>543</v>
      </c>
      <c r="H675" s="212">
        <v>2020</v>
      </c>
    </row>
    <row r="676" spans="1:8" ht="29.25" customHeight="1">
      <c r="A676" s="90" t="s">
        <v>121</v>
      </c>
      <c r="B676" s="118" t="s">
        <v>231</v>
      </c>
      <c r="C676" s="210" t="s">
        <v>17</v>
      </c>
      <c r="D676" s="211">
        <v>15512</v>
      </c>
      <c r="E676" s="210" t="s">
        <v>544</v>
      </c>
      <c r="F676" s="212" t="s">
        <v>553</v>
      </c>
      <c r="G676" s="212" t="s">
        <v>543</v>
      </c>
      <c r="H676" s="212">
        <v>2021</v>
      </c>
    </row>
    <row r="677" spans="1:8" ht="29.25" customHeight="1">
      <c r="A677" s="90" t="s">
        <v>121</v>
      </c>
      <c r="B677" s="118" t="s">
        <v>232</v>
      </c>
      <c r="C677" s="210" t="s">
        <v>17</v>
      </c>
      <c r="D677" s="211">
        <v>13994.837500000001</v>
      </c>
      <c r="E677" s="210" t="s">
        <v>541</v>
      </c>
      <c r="F677" s="212" t="s">
        <v>560</v>
      </c>
      <c r="G677" s="212" t="s">
        <v>558</v>
      </c>
      <c r="H677" s="212">
        <v>2020</v>
      </c>
    </row>
    <row r="678" spans="1:8" ht="29.25" customHeight="1">
      <c r="A678" s="90" t="s">
        <v>121</v>
      </c>
      <c r="B678" s="118" t="s">
        <v>232</v>
      </c>
      <c r="C678" s="210" t="s">
        <v>17</v>
      </c>
      <c r="D678" s="211">
        <v>9000</v>
      </c>
      <c r="E678" s="210" t="s">
        <v>544</v>
      </c>
      <c r="F678" s="212" t="s">
        <v>554</v>
      </c>
      <c r="G678" s="212" t="s">
        <v>543</v>
      </c>
      <c r="H678" s="212">
        <v>2021</v>
      </c>
    </row>
    <row r="679" spans="1:8" ht="29.25" customHeight="1">
      <c r="A679" s="90" t="s">
        <v>121</v>
      </c>
      <c r="B679" s="118" t="s">
        <v>450</v>
      </c>
      <c r="C679" s="210" t="s">
        <v>17</v>
      </c>
      <c r="D679" s="211">
        <v>6000</v>
      </c>
      <c r="E679" s="210" t="s">
        <v>544</v>
      </c>
      <c r="F679" s="212" t="s">
        <v>565</v>
      </c>
      <c r="G679" s="212" t="s">
        <v>543</v>
      </c>
      <c r="H679" s="212">
        <v>2021</v>
      </c>
    </row>
    <row r="680" spans="1:8" ht="29.25" customHeight="1">
      <c r="A680" s="90" t="s">
        <v>121</v>
      </c>
      <c r="B680" s="118" t="s">
        <v>104</v>
      </c>
      <c r="C680" s="210" t="s">
        <v>17</v>
      </c>
      <c r="D680" s="211">
        <v>4910.9025000000001</v>
      </c>
      <c r="E680" s="210" t="s">
        <v>541</v>
      </c>
      <c r="F680" s="212" t="s">
        <v>560</v>
      </c>
      <c r="G680" s="212" t="s">
        <v>543</v>
      </c>
      <c r="H680" s="212">
        <v>2020</v>
      </c>
    </row>
    <row r="681" spans="1:8" ht="29.25" customHeight="1">
      <c r="A681" s="90" t="s">
        <v>121</v>
      </c>
      <c r="B681" s="118" t="s">
        <v>415</v>
      </c>
      <c r="C681" s="210" t="s">
        <v>17</v>
      </c>
      <c r="D681" s="211">
        <v>2267</v>
      </c>
      <c r="E681" s="210" t="s">
        <v>544</v>
      </c>
      <c r="F681" s="212" t="s">
        <v>549</v>
      </c>
      <c r="G681" s="212" t="s">
        <v>543</v>
      </c>
      <c r="H681" s="212">
        <v>2021</v>
      </c>
    </row>
    <row r="682" spans="1:8" ht="29.25" customHeight="1">
      <c r="A682" s="90" t="s">
        <v>121</v>
      </c>
      <c r="B682" s="118" t="s">
        <v>915</v>
      </c>
      <c r="C682" s="210" t="s">
        <v>18</v>
      </c>
      <c r="D682" s="211">
        <v>224531.8075</v>
      </c>
      <c r="E682" s="210" t="s">
        <v>564</v>
      </c>
      <c r="F682" s="212" t="s">
        <v>562</v>
      </c>
      <c r="G682" s="212" t="s">
        <v>543</v>
      </c>
      <c r="H682" s="212">
        <v>2020</v>
      </c>
    </row>
    <row r="683" spans="1:8" ht="29.25" customHeight="1">
      <c r="A683" s="90" t="s">
        <v>121</v>
      </c>
      <c r="B683" s="118" t="s">
        <v>911</v>
      </c>
      <c r="C683" s="210" t="s">
        <v>18</v>
      </c>
      <c r="D683" s="211">
        <v>207485.26750000002</v>
      </c>
      <c r="E683" s="210" t="s">
        <v>564</v>
      </c>
      <c r="F683" s="212" t="s">
        <v>559</v>
      </c>
      <c r="G683" s="212" t="s">
        <v>543</v>
      </c>
      <c r="H683" s="212">
        <v>2020</v>
      </c>
    </row>
    <row r="684" spans="1:8" ht="29.25" customHeight="1">
      <c r="A684" s="90" t="s">
        <v>121</v>
      </c>
      <c r="B684" s="118" t="s">
        <v>233</v>
      </c>
      <c r="C684" s="210" t="s">
        <v>18</v>
      </c>
      <c r="D684" s="211">
        <v>68482.47</v>
      </c>
      <c r="E684" s="210" t="s">
        <v>564</v>
      </c>
      <c r="F684" s="212" t="s">
        <v>553</v>
      </c>
      <c r="G684" s="212" t="s">
        <v>543</v>
      </c>
      <c r="H684" s="212">
        <v>2020</v>
      </c>
    </row>
    <row r="685" spans="1:8" ht="29.25" customHeight="1">
      <c r="A685" s="90" t="s">
        <v>121</v>
      </c>
      <c r="B685" s="118" t="s">
        <v>234</v>
      </c>
      <c r="C685" s="210" t="s">
        <v>18</v>
      </c>
      <c r="D685" s="211">
        <v>63857.71</v>
      </c>
      <c r="E685" s="210" t="s">
        <v>564</v>
      </c>
      <c r="F685" s="212" t="s">
        <v>562</v>
      </c>
      <c r="G685" s="212" t="s">
        <v>543</v>
      </c>
      <c r="H685" s="212">
        <v>2020</v>
      </c>
    </row>
    <row r="686" spans="1:8" ht="29.25" customHeight="1">
      <c r="A686" s="90" t="s">
        <v>121</v>
      </c>
      <c r="B686" s="118" t="s">
        <v>235</v>
      </c>
      <c r="C686" s="210" t="s">
        <v>18</v>
      </c>
      <c r="D686" s="211">
        <v>52789.66</v>
      </c>
      <c r="E686" s="210" t="s">
        <v>541</v>
      </c>
      <c r="F686" s="212" t="s">
        <v>562</v>
      </c>
      <c r="G686" s="212" t="s">
        <v>543</v>
      </c>
      <c r="H686" s="212">
        <v>2020</v>
      </c>
    </row>
    <row r="687" spans="1:8" ht="29.25" customHeight="1">
      <c r="A687" s="90" t="s">
        <v>121</v>
      </c>
      <c r="B687" s="118" t="s">
        <v>523</v>
      </c>
      <c r="C687" s="210" t="s">
        <v>18</v>
      </c>
      <c r="D687" s="211">
        <v>41943</v>
      </c>
      <c r="E687" s="210" t="s">
        <v>546</v>
      </c>
      <c r="F687" s="212" t="s">
        <v>550</v>
      </c>
      <c r="G687" s="212" t="s">
        <v>543</v>
      </c>
      <c r="H687" s="212">
        <v>2021</v>
      </c>
    </row>
    <row r="688" spans="1:8" ht="29.25" customHeight="1">
      <c r="A688" s="90" t="s">
        <v>121</v>
      </c>
      <c r="B688" s="118" t="s">
        <v>236</v>
      </c>
      <c r="C688" s="210" t="s">
        <v>18</v>
      </c>
      <c r="D688" s="211">
        <v>37597.962500000001</v>
      </c>
      <c r="E688" s="210" t="s">
        <v>556</v>
      </c>
      <c r="F688" s="212" t="s">
        <v>560</v>
      </c>
      <c r="G688" s="212" t="s">
        <v>543</v>
      </c>
      <c r="H688" s="212">
        <v>2020</v>
      </c>
    </row>
    <row r="689" spans="1:8" ht="29.25" customHeight="1">
      <c r="A689" s="90" t="s">
        <v>121</v>
      </c>
      <c r="B689" s="118" t="s">
        <v>754</v>
      </c>
      <c r="C689" s="210" t="s">
        <v>18</v>
      </c>
      <c r="D689" s="211">
        <v>34737.99</v>
      </c>
      <c r="E689" s="210" t="s">
        <v>564</v>
      </c>
      <c r="F689" s="212" t="s">
        <v>562</v>
      </c>
      <c r="G689" s="212" t="s">
        <v>543</v>
      </c>
      <c r="H689" s="212">
        <v>2020</v>
      </c>
    </row>
    <row r="690" spans="1:8" ht="29.25" customHeight="1">
      <c r="A690" s="90" t="s">
        <v>121</v>
      </c>
      <c r="B690" s="118" t="s">
        <v>519</v>
      </c>
      <c r="C690" s="210" t="s">
        <v>18</v>
      </c>
      <c r="D690" s="211">
        <v>32753</v>
      </c>
      <c r="E690" s="210" t="s">
        <v>546</v>
      </c>
      <c r="F690" s="212" t="s">
        <v>554</v>
      </c>
      <c r="G690" s="212" t="s">
        <v>543</v>
      </c>
      <c r="H690" s="212">
        <v>2021</v>
      </c>
    </row>
    <row r="691" spans="1:8" ht="29.25" customHeight="1">
      <c r="A691" s="90" t="s">
        <v>121</v>
      </c>
      <c r="B691" s="118" t="s">
        <v>741</v>
      </c>
      <c r="C691" s="210" t="s">
        <v>18</v>
      </c>
      <c r="D691" s="211">
        <v>31575.897499999999</v>
      </c>
      <c r="E691" s="210" t="s">
        <v>556</v>
      </c>
      <c r="F691" s="212" t="s">
        <v>560</v>
      </c>
      <c r="G691" s="212" t="s">
        <v>543</v>
      </c>
      <c r="H691" s="212">
        <v>2020</v>
      </c>
    </row>
    <row r="692" spans="1:8" ht="29.25" customHeight="1">
      <c r="A692" s="90" t="s">
        <v>121</v>
      </c>
      <c r="B692" s="118" t="s">
        <v>696</v>
      </c>
      <c r="C692" s="210" t="s">
        <v>18</v>
      </c>
      <c r="D692" s="211">
        <v>20647.287499999999</v>
      </c>
      <c r="E692" s="210" t="s">
        <v>556</v>
      </c>
      <c r="F692" s="212" t="s">
        <v>553</v>
      </c>
      <c r="G692" s="212" t="s">
        <v>543</v>
      </c>
      <c r="H692" s="212">
        <v>2020</v>
      </c>
    </row>
    <row r="693" spans="1:8" ht="29.25" customHeight="1">
      <c r="A693" s="90" t="s">
        <v>121</v>
      </c>
      <c r="B693" s="118" t="s">
        <v>233</v>
      </c>
      <c r="C693" s="210" t="s">
        <v>18</v>
      </c>
      <c r="D693" s="211">
        <v>20000</v>
      </c>
      <c r="E693" s="210" t="s">
        <v>544</v>
      </c>
      <c r="F693" s="212" t="s">
        <v>553</v>
      </c>
      <c r="G693" s="212" t="s">
        <v>543</v>
      </c>
      <c r="H693" s="212">
        <v>2021</v>
      </c>
    </row>
    <row r="694" spans="1:8" ht="29.25" customHeight="1">
      <c r="A694" s="90" t="s">
        <v>121</v>
      </c>
      <c r="B694" s="118" t="s">
        <v>511</v>
      </c>
      <c r="C694" s="210" t="s">
        <v>18</v>
      </c>
      <c r="D694" s="211">
        <v>12956</v>
      </c>
      <c r="E694" s="210" t="s">
        <v>546</v>
      </c>
      <c r="F694" s="212" t="s">
        <v>550</v>
      </c>
      <c r="G694" s="212" t="s">
        <v>543</v>
      </c>
      <c r="H694" s="212">
        <v>2021</v>
      </c>
    </row>
    <row r="695" spans="1:8" ht="29.25" customHeight="1">
      <c r="A695" s="90" t="s">
        <v>121</v>
      </c>
      <c r="B695" s="118" t="s">
        <v>237</v>
      </c>
      <c r="C695" s="210" t="s">
        <v>18</v>
      </c>
      <c r="D695" s="211">
        <v>12889.485000000001</v>
      </c>
      <c r="E695" s="210" t="s">
        <v>541</v>
      </c>
      <c r="F695" s="212" t="s">
        <v>562</v>
      </c>
      <c r="G695" s="212" t="s">
        <v>543</v>
      </c>
      <c r="H695" s="212">
        <v>2020</v>
      </c>
    </row>
    <row r="696" spans="1:8" ht="29.25" customHeight="1">
      <c r="A696" s="90" t="s">
        <v>121</v>
      </c>
      <c r="B696" s="118" t="s">
        <v>644</v>
      </c>
      <c r="C696" s="210" t="s">
        <v>18</v>
      </c>
      <c r="D696" s="211">
        <v>12712.28</v>
      </c>
      <c r="E696" s="210" t="s">
        <v>556</v>
      </c>
      <c r="F696" s="212" t="s">
        <v>559</v>
      </c>
      <c r="G696" s="212" t="s">
        <v>543</v>
      </c>
      <c r="H696" s="212">
        <v>2020</v>
      </c>
    </row>
    <row r="697" spans="1:8" ht="29.25" customHeight="1">
      <c r="A697" s="90" t="s">
        <v>121</v>
      </c>
      <c r="B697" s="118" t="s">
        <v>238</v>
      </c>
      <c r="C697" s="210" t="s">
        <v>18</v>
      </c>
      <c r="D697" s="211">
        <v>12397.0875</v>
      </c>
      <c r="E697" s="210" t="s">
        <v>541</v>
      </c>
      <c r="F697" s="212" t="s">
        <v>582</v>
      </c>
      <c r="G697" s="212" t="s">
        <v>543</v>
      </c>
      <c r="H697" s="212">
        <v>2020</v>
      </c>
    </row>
    <row r="698" spans="1:8" ht="29.25" customHeight="1">
      <c r="A698" s="90" t="s">
        <v>121</v>
      </c>
      <c r="B698" s="118" t="s">
        <v>237</v>
      </c>
      <c r="C698" s="210" t="s">
        <v>18</v>
      </c>
      <c r="D698" s="211">
        <v>12000</v>
      </c>
      <c r="E698" s="210" t="s">
        <v>544</v>
      </c>
      <c r="F698" s="212" t="s">
        <v>551</v>
      </c>
      <c r="G698" s="212" t="s">
        <v>543</v>
      </c>
      <c r="H698" s="212">
        <v>2021</v>
      </c>
    </row>
    <row r="699" spans="1:8" ht="29.25" customHeight="1">
      <c r="A699" s="90" t="s">
        <v>121</v>
      </c>
      <c r="B699" s="118" t="s">
        <v>448</v>
      </c>
      <c r="C699" s="210" t="s">
        <v>18</v>
      </c>
      <c r="D699" s="211">
        <v>9143</v>
      </c>
      <c r="E699" s="210" t="s">
        <v>544</v>
      </c>
      <c r="F699" s="212" t="s">
        <v>550</v>
      </c>
      <c r="G699" s="212" t="s">
        <v>543</v>
      </c>
      <c r="H699" s="212">
        <v>2021</v>
      </c>
    </row>
    <row r="700" spans="1:8" ht="29.25" customHeight="1">
      <c r="A700" s="90" t="s">
        <v>121</v>
      </c>
      <c r="B700" s="118" t="s">
        <v>405</v>
      </c>
      <c r="C700" s="210" t="s">
        <v>18</v>
      </c>
      <c r="D700" s="211">
        <v>8668</v>
      </c>
      <c r="E700" s="210" t="s">
        <v>544</v>
      </c>
      <c r="F700" s="212" t="s">
        <v>551</v>
      </c>
      <c r="G700" s="212" t="s">
        <v>543</v>
      </c>
      <c r="H700" s="212">
        <v>2021</v>
      </c>
    </row>
    <row r="701" spans="1:8" ht="29.25" customHeight="1">
      <c r="A701" s="90" t="s">
        <v>121</v>
      </c>
      <c r="B701" s="118" t="s">
        <v>621</v>
      </c>
      <c r="C701" s="210" t="s">
        <v>18</v>
      </c>
      <c r="D701" s="211">
        <v>8283.6075000000001</v>
      </c>
      <c r="E701" s="210" t="s">
        <v>541</v>
      </c>
      <c r="F701" s="212" t="s">
        <v>559</v>
      </c>
      <c r="G701" s="212" t="s">
        <v>543</v>
      </c>
      <c r="H701" s="212">
        <v>2020</v>
      </c>
    </row>
    <row r="702" spans="1:8" ht="29.25" customHeight="1">
      <c r="A702" s="90" t="s">
        <v>121</v>
      </c>
      <c r="B702" s="118" t="s">
        <v>88</v>
      </c>
      <c r="C702" s="210" t="s">
        <v>18</v>
      </c>
      <c r="D702" s="211">
        <v>6639.3775000000005</v>
      </c>
      <c r="E702" s="210" t="s">
        <v>556</v>
      </c>
      <c r="F702" s="212" t="s">
        <v>560</v>
      </c>
      <c r="G702" s="212" t="s">
        <v>543</v>
      </c>
      <c r="H702" s="212">
        <v>2020</v>
      </c>
    </row>
    <row r="703" spans="1:8" ht="29.25" customHeight="1">
      <c r="A703" s="90" t="s">
        <v>121</v>
      </c>
      <c r="B703" s="118" t="s">
        <v>239</v>
      </c>
      <c r="C703" s="210" t="s">
        <v>18</v>
      </c>
      <c r="D703" s="211">
        <v>5079.3924999999999</v>
      </c>
      <c r="E703" s="210" t="s">
        <v>556</v>
      </c>
      <c r="F703" s="212" t="s">
        <v>560</v>
      </c>
      <c r="G703" s="212" t="s">
        <v>543</v>
      </c>
      <c r="H703" s="212">
        <v>2020</v>
      </c>
    </row>
    <row r="704" spans="1:8" ht="29.25" customHeight="1">
      <c r="A704" s="90" t="s">
        <v>121</v>
      </c>
      <c r="B704" s="118" t="s">
        <v>106</v>
      </c>
      <c r="C704" s="210" t="s">
        <v>18</v>
      </c>
      <c r="D704" s="211">
        <v>3500</v>
      </c>
      <c r="E704" s="210" t="s">
        <v>544</v>
      </c>
      <c r="F704" s="212" t="s">
        <v>545</v>
      </c>
      <c r="G704" s="212" t="s">
        <v>543</v>
      </c>
      <c r="H704" s="212">
        <v>2021</v>
      </c>
    </row>
    <row r="705" spans="1:8" ht="29.25" customHeight="1">
      <c r="A705" s="90" t="s">
        <v>121</v>
      </c>
      <c r="B705" s="118" t="s">
        <v>426</v>
      </c>
      <c r="C705" s="210" t="s">
        <v>18</v>
      </c>
      <c r="D705" s="211">
        <v>3376</v>
      </c>
      <c r="E705" s="210" t="s">
        <v>564</v>
      </c>
      <c r="F705" s="212" t="s">
        <v>551</v>
      </c>
      <c r="G705" s="212" t="s">
        <v>543</v>
      </c>
      <c r="H705" s="212">
        <v>2021</v>
      </c>
    </row>
    <row r="706" spans="1:8" ht="29.25" customHeight="1">
      <c r="A706" s="90" t="s">
        <v>121</v>
      </c>
      <c r="B706" s="118" t="s">
        <v>555</v>
      </c>
      <c r="C706" s="210" t="s">
        <v>18</v>
      </c>
      <c r="D706" s="211">
        <v>2000</v>
      </c>
      <c r="E706" s="210" t="s">
        <v>544</v>
      </c>
      <c r="F706" s="212" t="s">
        <v>551</v>
      </c>
      <c r="G706" s="212" t="s">
        <v>543</v>
      </c>
      <c r="H706" s="212">
        <v>2021</v>
      </c>
    </row>
    <row r="707" spans="1:8" ht="29.25" customHeight="1">
      <c r="A707" s="90" t="s">
        <v>121</v>
      </c>
      <c r="B707" s="118" t="s">
        <v>107</v>
      </c>
      <c r="C707" s="210" t="s">
        <v>19</v>
      </c>
      <c r="D707" s="211">
        <v>71034.512499999997</v>
      </c>
      <c r="E707" s="210" t="s">
        <v>564</v>
      </c>
      <c r="F707" s="212" t="s">
        <v>562</v>
      </c>
      <c r="G707" s="212" t="s">
        <v>543</v>
      </c>
      <c r="H707" s="212">
        <v>2020</v>
      </c>
    </row>
    <row r="708" spans="1:8" ht="29.25" customHeight="1">
      <c r="A708" s="90" t="s">
        <v>121</v>
      </c>
      <c r="B708" s="118" t="s">
        <v>406</v>
      </c>
      <c r="C708" s="210" t="s">
        <v>19</v>
      </c>
      <c r="D708" s="211">
        <v>68125</v>
      </c>
      <c r="E708" s="210" t="s">
        <v>838</v>
      </c>
      <c r="F708" s="212" t="s">
        <v>551</v>
      </c>
      <c r="G708" s="212" t="s">
        <v>543</v>
      </c>
      <c r="H708" s="212">
        <v>2021</v>
      </c>
    </row>
    <row r="709" spans="1:8" ht="29.25" customHeight="1">
      <c r="A709" s="90" t="s">
        <v>121</v>
      </c>
      <c r="B709" s="118" t="s">
        <v>789</v>
      </c>
      <c r="C709" s="210" t="s">
        <v>19</v>
      </c>
      <c r="D709" s="211">
        <v>45960.005000000005</v>
      </c>
      <c r="E709" s="210" t="s">
        <v>541</v>
      </c>
      <c r="F709" s="212" t="s">
        <v>545</v>
      </c>
      <c r="G709" s="212" t="s">
        <v>543</v>
      </c>
      <c r="H709" s="212">
        <v>2020</v>
      </c>
    </row>
    <row r="710" spans="1:8" ht="29.25" customHeight="1">
      <c r="A710" s="90" t="s">
        <v>121</v>
      </c>
      <c r="B710" s="118" t="s">
        <v>240</v>
      </c>
      <c r="C710" s="210" t="s">
        <v>19</v>
      </c>
      <c r="D710" s="211">
        <v>43455.895000000004</v>
      </c>
      <c r="E710" s="210" t="s">
        <v>541</v>
      </c>
      <c r="F710" s="212" t="s">
        <v>560</v>
      </c>
      <c r="G710" s="212" t="s">
        <v>543</v>
      </c>
      <c r="H710" s="212">
        <v>2020</v>
      </c>
    </row>
    <row r="711" spans="1:8" ht="29.25" customHeight="1">
      <c r="A711" s="90" t="s">
        <v>121</v>
      </c>
      <c r="B711" s="118" t="s">
        <v>241</v>
      </c>
      <c r="C711" s="210" t="s">
        <v>19</v>
      </c>
      <c r="D711" s="211">
        <v>36074.29</v>
      </c>
      <c r="E711" s="210" t="s">
        <v>556</v>
      </c>
      <c r="F711" s="212" t="s">
        <v>559</v>
      </c>
      <c r="G711" s="212" t="s">
        <v>543</v>
      </c>
      <c r="H711" s="212">
        <v>2020</v>
      </c>
    </row>
    <row r="712" spans="1:8" ht="29.25" customHeight="1">
      <c r="A712" s="90" t="s">
        <v>121</v>
      </c>
      <c r="B712" s="118" t="s">
        <v>753</v>
      </c>
      <c r="C712" s="210" t="s">
        <v>19</v>
      </c>
      <c r="D712" s="211">
        <v>34645.03</v>
      </c>
      <c r="E712" s="210" t="s">
        <v>564</v>
      </c>
      <c r="F712" s="212" t="s">
        <v>614</v>
      </c>
      <c r="G712" s="212" t="s">
        <v>543</v>
      </c>
      <c r="H712" s="212">
        <v>2020</v>
      </c>
    </row>
    <row r="713" spans="1:8" ht="29.25" customHeight="1">
      <c r="A713" s="90" t="s">
        <v>121</v>
      </c>
      <c r="B713" s="118" t="s">
        <v>744</v>
      </c>
      <c r="C713" s="210" t="s">
        <v>19</v>
      </c>
      <c r="D713" s="211">
        <v>32207.735000000001</v>
      </c>
      <c r="E713" s="210" t="s">
        <v>564</v>
      </c>
      <c r="F713" s="212" t="s">
        <v>562</v>
      </c>
      <c r="G713" s="212" t="s">
        <v>543</v>
      </c>
      <c r="H713" s="212">
        <v>2020</v>
      </c>
    </row>
    <row r="714" spans="1:8" ht="29.25" customHeight="1">
      <c r="A714" s="90" t="s">
        <v>121</v>
      </c>
      <c r="B714" s="118" t="s">
        <v>241</v>
      </c>
      <c r="C714" s="210" t="s">
        <v>19</v>
      </c>
      <c r="D714" s="211">
        <v>25614</v>
      </c>
      <c r="E714" s="210" t="s">
        <v>546</v>
      </c>
      <c r="F714" s="212" t="s">
        <v>551</v>
      </c>
      <c r="G714" s="212" t="s">
        <v>543</v>
      </c>
      <c r="H714" s="212">
        <v>2021</v>
      </c>
    </row>
    <row r="715" spans="1:8" ht="29.25" customHeight="1">
      <c r="A715" s="90" t="s">
        <v>121</v>
      </c>
      <c r="B715" s="118" t="s">
        <v>242</v>
      </c>
      <c r="C715" s="210" t="s">
        <v>19</v>
      </c>
      <c r="D715" s="211">
        <v>24362.782500000001</v>
      </c>
      <c r="E715" s="210" t="s">
        <v>556</v>
      </c>
      <c r="F715" s="212" t="s">
        <v>559</v>
      </c>
      <c r="G715" s="212" t="s">
        <v>543</v>
      </c>
      <c r="H715" s="212">
        <v>2020</v>
      </c>
    </row>
    <row r="716" spans="1:8" ht="29.25" customHeight="1">
      <c r="A716" s="90" t="s">
        <v>121</v>
      </c>
      <c r="B716" s="118" t="s">
        <v>674</v>
      </c>
      <c r="C716" s="210" t="s">
        <v>19</v>
      </c>
      <c r="D716" s="211">
        <v>17345.755000000001</v>
      </c>
      <c r="E716" s="210" t="s">
        <v>564</v>
      </c>
      <c r="F716" s="212" t="s">
        <v>562</v>
      </c>
      <c r="G716" s="212" t="s">
        <v>543</v>
      </c>
      <c r="H716" s="212">
        <v>2020</v>
      </c>
    </row>
    <row r="717" spans="1:8" ht="29.25" customHeight="1">
      <c r="A717" s="90" t="s">
        <v>121</v>
      </c>
      <c r="B717" s="118" t="s">
        <v>243</v>
      </c>
      <c r="C717" s="210" t="s">
        <v>19</v>
      </c>
      <c r="D717" s="211">
        <v>11691.172500000001</v>
      </c>
      <c r="E717" s="210" t="s">
        <v>556</v>
      </c>
      <c r="F717" s="212" t="s">
        <v>560</v>
      </c>
      <c r="G717" s="212" t="s">
        <v>543</v>
      </c>
      <c r="H717" s="212">
        <v>2020</v>
      </c>
    </row>
    <row r="718" spans="1:8" ht="29.25" customHeight="1">
      <c r="A718" s="90" t="s">
        <v>121</v>
      </c>
      <c r="B718" s="118" t="s">
        <v>627</v>
      </c>
      <c r="C718" s="210" t="s">
        <v>19</v>
      </c>
      <c r="D718" s="211">
        <v>9818</v>
      </c>
      <c r="E718" s="210" t="s">
        <v>546</v>
      </c>
      <c r="F718" s="212" t="s">
        <v>552</v>
      </c>
      <c r="G718" s="212" t="s">
        <v>543</v>
      </c>
      <c r="H718" s="212">
        <v>2021</v>
      </c>
    </row>
    <row r="719" spans="1:8" ht="29.25" customHeight="1">
      <c r="A719" s="90" t="s">
        <v>121</v>
      </c>
      <c r="B719" s="118" t="s">
        <v>622</v>
      </c>
      <c r="C719" s="210" t="s">
        <v>19</v>
      </c>
      <c r="D719" s="211">
        <v>8303.942500000001</v>
      </c>
      <c r="E719" s="210" t="s">
        <v>564</v>
      </c>
      <c r="F719" s="212" t="s">
        <v>614</v>
      </c>
      <c r="G719" s="212" t="s">
        <v>543</v>
      </c>
      <c r="H719" s="212">
        <v>2020</v>
      </c>
    </row>
    <row r="720" spans="1:8" ht="29.25" customHeight="1">
      <c r="A720" s="90" t="s">
        <v>121</v>
      </c>
      <c r="B720" s="118" t="s">
        <v>243</v>
      </c>
      <c r="C720" s="210" t="s">
        <v>19</v>
      </c>
      <c r="D720" s="211">
        <v>5022</v>
      </c>
      <c r="E720" s="210" t="s">
        <v>544</v>
      </c>
      <c r="F720" s="212" t="s">
        <v>554</v>
      </c>
      <c r="G720" s="212" t="s">
        <v>543</v>
      </c>
      <c r="H720" s="212">
        <v>2021</v>
      </c>
    </row>
    <row r="721" spans="1:8" ht="29.25" customHeight="1">
      <c r="A721" s="90" t="s">
        <v>121</v>
      </c>
      <c r="B721" s="118" t="s">
        <v>798</v>
      </c>
      <c r="C721" s="210" t="s">
        <v>20</v>
      </c>
      <c r="D721" s="211">
        <v>50390.130000000005</v>
      </c>
      <c r="E721" s="210" t="s">
        <v>564</v>
      </c>
      <c r="F721" s="212" t="s">
        <v>559</v>
      </c>
      <c r="G721" s="212" t="s">
        <v>543</v>
      </c>
      <c r="H721" s="212">
        <v>2020</v>
      </c>
    </row>
    <row r="722" spans="1:8" ht="29.25" customHeight="1">
      <c r="A722" s="90" t="s">
        <v>121</v>
      </c>
      <c r="B722" s="118" t="s">
        <v>113</v>
      </c>
      <c r="C722" s="210" t="s">
        <v>20</v>
      </c>
      <c r="D722" s="211">
        <v>36752.607499999998</v>
      </c>
      <c r="E722" s="210" t="s">
        <v>564</v>
      </c>
      <c r="F722" s="212" t="s">
        <v>562</v>
      </c>
      <c r="G722" s="212" t="s">
        <v>572</v>
      </c>
      <c r="H722" s="212">
        <v>2020</v>
      </c>
    </row>
    <row r="723" spans="1:8" ht="29.25" customHeight="1">
      <c r="A723" s="90" t="s">
        <v>121</v>
      </c>
      <c r="B723" s="118" t="s">
        <v>389</v>
      </c>
      <c r="C723" s="210" t="s">
        <v>20</v>
      </c>
      <c r="D723" s="211">
        <v>32298</v>
      </c>
      <c r="E723" s="210" t="s">
        <v>544</v>
      </c>
      <c r="F723" s="212" t="s">
        <v>551</v>
      </c>
      <c r="G723" s="212" t="s">
        <v>543</v>
      </c>
      <c r="H723" s="212">
        <v>2021</v>
      </c>
    </row>
    <row r="724" spans="1:8" ht="29.25" customHeight="1">
      <c r="A724" s="90" t="s">
        <v>121</v>
      </c>
      <c r="B724" s="118" t="s">
        <v>737</v>
      </c>
      <c r="C724" s="210" t="s">
        <v>20</v>
      </c>
      <c r="D724" s="211">
        <v>29819.825000000001</v>
      </c>
      <c r="E724" s="210" t="s">
        <v>556</v>
      </c>
      <c r="F724" s="212" t="s">
        <v>559</v>
      </c>
      <c r="G724" s="212" t="s">
        <v>543</v>
      </c>
      <c r="H724" s="212">
        <v>2020</v>
      </c>
    </row>
    <row r="725" spans="1:8" ht="29.25" customHeight="1">
      <c r="A725" s="90" t="s">
        <v>121</v>
      </c>
      <c r="B725" s="118" t="s">
        <v>244</v>
      </c>
      <c r="C725" s="210" t="s">
        <v>20</v>
      </c>
      <c r="D725" s="211">
        <v>28171.237500000003</v>
      </c>
      <c r="E725" s="210" t="s">
        <v>541</v>
      </c>
      <c r="F725" s="212" t="s">
        <v>548</v>
      </c>
      <c r="G725" s="212" t="s">
        <v>572</v>
      </c>
      <c r="H725" s="212">
        <v>2020</v>
      </c>
    </row>
    <row r="726" spans="1:8" ht="29.25" customHeight="1">
      <c r="A726" s="90" t="s">
        <v>121</v>
      </c>
      <c r="B726" s="118" t="s">
        <v>462</v>
      </c>
      <c r="C726" s="210" t="s">
        <v>20</v>
      </c>
      <c r="D726" s="211">
        <v>19830</v>
      </c>
      <c r="E726" s="210" t="s">
        <v>564</v>
      </c>
      <c r="F726" s="212" t="s">
        <v>550</v>
      </c>
      <c r="G726" s="212" t="s">
        <v>543</v>
      </c>
      <c r="H726" s="212">
        <v>2021</v>
      </c>
    </row>
    <row r="727" spans="1:8" ht="29.25" customHeight="1">
      <c r="A727" s="90" t="s">
        <v>121</v>
      </c>
      <c r="B727" s="118" t="s">
        <v>244</v>
      </c>
      <c r="C727" s="210" t="s">
        <v>20</v>
      </c>
      <c r="D727" s="211">
        <v>19000</v>
      </c>
      <c r="E727" s="210" t="s">
        <v>546</v>
      </c>
      <c r="F727" s="212" t="s">
        <v>550</v>
      </c>
      <c r="G727" s="212" t="s">
        <v>543</v>
      </c>
      <c r="H727" s="212">
        <v>2021</v>
      </c>
    </row>
    <row r="728" spans="1:8" ht="29.25" customHeight="1">
      <c r="A728" s="90" t="s">
        <v>121</v>
      </c>
      <c r="B728" s="118" t="s">
        <v>678</v>
      </c>
      <c r="C728" s="210" t="s">
        <v>20</v>
      </c>
      <c r="D728" s="211">
        <v>18053.122500000001</v>
      </c>
      <c r="E728" s="210" t="s">
        <v>564</v>
      </c>
      <c r="F728" s="212" t="s">
        <v>559</v>
      </c>
      <c r="G728" s="212" t="s">
        <v>543</v>
      </c>
      <c r="H728" s="212">
        <v>2020</v>
      </c>
    </row>
    <row r="729" spans="1:8" ht="29.25" customHeight="1">
      <c r="A729" s="90" t="s">
        <v>121</v>
      </c>
      <c r="B729" s="118" t="s">
        <v>508</v>
      </c>
      <c r="C729" s="210" t="s">
        <v>20</v>
      </c>
      <c r="D729" s="211">
        <v>12000</v>
      </c>
      <c r="E729" s="210" t="s">
        <v>546</v>
      </c>
      <c r="F729" s="212" t="s">
        <v>550</v>
      </c>
      <c r="G729" s="212" t="s">
        <v>543</v>
      </c>
      <c r="H729" s="212">
        <v>2021</v>
      </c>
    </row>
    <row r="730" spans="1:8" ht="29.25" customHeight="1">
      <c r="A730" s="90" t="s">
        <v>121</v>
      </c>
      <c r="B730" s="118" t="s">
        <v>443</v>
      </c>
      <c r="C730" s="210" t="s">
        <v>20</v>
      </c>
      <c r="D730" s="211">
        <v>10500</v>
      </c>
      <c r="E730" s="210" t="s">
        <v>544</v>
      </c>
      <c r="F730" s="212" t="s">
        <v>554</v>
      </c>
      <c r="G730" s="212" t="s">
        <v>543</v>
      </c>
      <c r="H730" s="212">
        <v>2021</v>
      </c>
    </row>
    <row r="731" spans="1:8" ht="29.25" customHeight="1">
      <c r="A731" s="90" t="s">
        <v>121</v>
      </c>
      <c r="B731" s="118" t="s">
        <v>245</v>
      </c>
      <c r="C731" s="210" t="s">
        <v>20</v>
      </c>
      <c r="D731" s="211">
        <v>10321.465</v>
      </c>
      <c r="E731" s="210" t="s">
        <v>541</v>
      </c>
      <c r="F731" s="212" t="s">
        <v>560</v>
      </c>
      <c r="G731" s="212" t="s">
        <v>543</v>
      </c>
      <c r="H731" s="212">
        <v>2020</v>
      </c>
    </row>
    <row r="732" spans="1:8" ht="29.25" customHeight="1">
      <c r="A732" s="90" t="s">
        <v>121</v>
      </c>
      <c r="B732" s="118" t="s">
        <v>246</v>
      </c>
      <c r="C732" s="210" t="s">
        <v>20</v>
      </c>
      <c r="D732" s="211">
        <v>10209.622499999999</v>
      </c>
      <c r="E732" s="210" t="s">
        <v>556</v>
      </c>
      <c r="F732" s="212" t="s">
        <v>559</v>
      </c>
      <c r="G732" s="212" t="s">
        <v>543</v>
      </c>
      <c r="H732" s="212">
        <v>2020</v>
      </c>
    </row>
    <row r="733" spans="1:8" ht="29.25" customHeight="1">
      <c r="A733" s="90" t="s">
        <v>121</v>
      </c>
      <c r="B733" s="118" t="s">
        <v>246</v>
      </c>
      <c r="C733" s="210" t="s">
        <v>20</v>
      </c>
      <c r="D733" s="211">
        <v>9500</v>
      </c>
      <c r="E733" s="210" t="s">
        <v>546</v>
      </c>
      <c r="F733" s="212" t="s">
        <v>565</v>
      </c>
      <c r="G733" s="212" t="s">
        <v>543</v>
      </c>
      <c r="H733" s="212">
        <v>2021</v>
      </c>
    </row>
    <row r="734" spans="1:8" ht="29.25" customHeight="1">
      <c r="A734" s="90" t="s">
        <v>121</v>
      </c>
      <c r="B734" s="118" t="s">
        <v>108</v>
      </c>
      <c r="C734" s="210" t="s">
        <v>20</v>
      </c>
      <c r="D734" s="211">
        <v>7381</v>
      </c>
      <c r="E734" s="210" t="s">
        <v>544</v>
      </c>
      <c r="F734" s="212" t="s">
        <v>551</v>
      </c>
      <c r="G734" s="212" t="s">
        <v>543</v>
      </c>
      <c r="H734" s="212">
        <v>2021</v>
      </c>
    </row>
    <row r="735" spans="1:8" ht="29.25" customHeight="1">
      <c r="A735" s="90" t="s">
        <v>121</v>
      </c>
      <c r="B735" s="118" t="s">
        <v>247</v>
      </c>
      <c r="C735" s="210" t="s">
        <v>20</v>
      </c>
      <c r="D735" s="211">
        <v>7361.27</v>
      </c>
      <c r="E735" s="210" t="s">
        <v>564</v>
      </c>
      <c r="F735" s="212" t="s">
        <v>568</v>
      </c>
      <c r="G735" s="212" t="s">
        <v>543</v>
      </c>
      <c r="H735" s="212">
        <v>2020</v>
      </c>
    </row>
    <row r="736" spans="1:8" ht="29.25" customHeight="1">
      <c r="A736" s="90" t="s">
        <v>121</v>
      </c>
      <c r="B736" s="118" t="s">
        <v>432</v>
      </c>
      <c r="C736" s="210" t="s">
        <v>20</v>
      </c>
      <c r="D736" s="211">
        <v>6470</v>
      </c>
      <c r="E736" s="210" t="s">
        <v>544</v>
      </c>
      <c r="F736" s="212" t="s">
        <v>551</v>
      </c>
      <c r="G736" s="212" t="s">
        <v>543</v>
      </c>
      <c r="H736" s="212">
        <v>2021</v>
      </c>
    </row>
    <row r="737" spans="1:8" ht="29.25" customHeight="1">
      <c r="A737" s="90" t="s">
        <v>121</v>
      </c>
      <c r="B737" s="118" t="s">
        <v>591</v>
      </c>
      <c r="C737" s="210" t="s">
        <v>20</v>
      </c>
      <c r="D737" s="211">
        <v>5271</v>
      </c>
      <c r="E737" s="210" t="s">
        <v>546</v>
      </c>
      <c r="F737" s="212" t="s">
        <v>554</v>
      </c>
      <c r="G737" s="212" t="s">
        <v>543</v>
      </c>
      <c r="H737" s="212">
        <v>2021</v>
      </c>
    </row>
    <row r="738" spans="1:8" ht="29.25" customHeight="1">
      <c r="A738" s="90" t="s">
        <v>121</v>
      </c>
      <c r="B738" s="118" t="s">
        <v>247</v>
      </c>
      <c r="C738" s="210" t="s">
        <v>20</v>
      </c>
      <c r="D738" s="211">
        <v>5202</v>
      </c>
      <c r="E738" s="210" t="s">
        <v>564</v>
      </c>
      <c r="F738" s="212" t="s">
        <v>550</v>
      </c>
      <c r="G738" s="212" t="s">
        <v>543</v>
      </c>
      <c r="H738" s="212">
        <v>2021</v>
      </c>
    </row>
    <row r="739" spans="1:8" ht="29.25" customHeight="1">
      <c r="A739" s="90" t="s">
        <v>121</v>
      </c>
      <c r="B739" s="118" t="s">
        <v>248</v>
      </c>
      <c r="C739" s="210" t="s">
        <v>20</v>
      </c>
      <c r="D739" s="211">
        <v>4074</v>
      </c>
      <c r="E739" s="210" t="s">
        <v>556</v>
      </c>
      <c r="F739" s="212"/>
      <c r="G739" s="212" t="s">
        <v>543</v>
      </c>
      <c r="H739" s="212">
        <v>2020</v>
      </c>
    </row>
    <row r="740" spans="1:8" ht="29.25" customHeight="1">
      <c r="A740" s="90" t="s">
        <v>121</v>
      </c>
      <c r="B740" s="118" t="s">
        <v>454</v>
      </c>
      <c r="C740" s="210" t="s">
        <v>20</v>
      </c>
      <c r="D740" s="211">
        <v>3470</v>
      </c>
      <c r="E740" s="210" t="s">
        <v>575</v>
      </c>
      <c r="F740" s="212" t="s">
        <v>551</v>
      </c>
      <c r="G740" s="212" t="s">
        <v>543</v>
      </c>
      <c r="H740" s="212">
        <v>2021</v>
      </c>
    </row>
    <row r="741" spans="1:8" ht="29.25" customHeight="1">
      <c r="A741" s="90" t="s">
        <v>121</v>
      </c>
      <c r="B741" s="118" t="s">
        <v>249</v>
      </c>
      <c r="C741" s="210" t="s">
        <v>20</v>
      </c>
      <c r="D741" s="211">
        <v>2899</v>
      </c>
      <c r="E741" s="210" t="s">
        <v>541</v>
      </c>
      <c r="F741" s="212" t="s">
        <v>560</v>
      </c>
      <c r="G741" s="212" t="s">
        <v>543</v>
      </c>
      <c r="H741" s="212">
        <v>2020</v>
      </c>
    </row>
    <row r="742" spans="1:8" ht="29.25" customHeight="1">
      <c r="A742" s="90" t="s">
        <v>121</v>
      </c>
      <c r="B742" s="118" t="s">
        <v>248</v>
      </c>
      <c r="C742" s="210" t="s">
        <v>20</v>
      </c>
      <c r="D742" s="211">
        <v>2423</v>
      </c>
      <c r="E742" s="210" t="s">
        <v>544</v>
      </c>
      <c r="F742" s="212" t="s">
        <v>551</v>
      </c>
      <c r="G742" s="212" t="s">
        <v>543</v>
      </c>
      <c r="H742" s="212">
        <v>2021</v>
      </c>
    </row>
    <row r="743" spans="1:8" ht="29.25" customHeight="1">
      <c r="A743" s="90" t="s">
        <v>121</v>
      </c>
      <c r="B743" s="118" t="s">
        <v>897</v>
      </c>
      <c r="C743" s="210" t="s">
        <v>21</v>
      </c>
      <c r="D743" s="211">
        <v>150091.1825</v>
      </c>
      <c r="E743" s="210" t="s">
        <v>541</v>
      </c>
      <c r="F743" s="212" t="s">
        <v>553</v>
      </c>
      <c r="G743" s="212" t="s">
        <v>572</v>
      </c>
      <c r="H743" s="212">
        <v>2020</v>
      </c>
    </row>
    <row r="744" spans="1:8" ht="29.25" customHeight="1">
      <c r="A744" s="90" t="s">
        <v>121</v>
      </c>
      <c r="B744" s="118" t="s">
        <v>250</v>
      </c>
      <c r="C744" s="210" t="s">
        <v>21</v>
      </c>
      <c r="D744" s="211">
        <v>109186</v>
      </c>
      <c r="E744" s="210" t="s">
        <v>556</v>
      </c>
      <c r="F744" s="212" t="s">
        <v>628</v>
      </c>
      <c r="G744" s="212" t="s">
        <v>543</v>
      </c>
      <c r="H744" s="212">
        <v>2020</v>
      </c>
    </row>
    <row r="745" spans="1:8" ht="29.25" customHeight="1">
      <c r="A745" s="90" t="s">
        <v>121</v>
      </c>
      <c r="B745" s="118" t="s">
        <v>82</v>
      </c>
      <c r="C745" s="210" t="s">
        <v>21</v>
      </c>
      <c r="D745" s="211">
        <v>99660.382500000007</v>
      </c>
      <c r="E745" s="210" t="s">
        <v>541</v>
      </c>
      <c r="F745" s="212" t="s">
        <v>560</v>
      </c>
      <c r="G745" s="212" t="s">
        <v>572</v>
      </c>
      <c r="H745" s="212">
        <v>2020</v>
      </c>
    </row>
    <row r="746" spans="1:8" ht="29.25" customHeight="1">
      <c r="A746" s="90" t="s">
        <v>121</v>
      </c>
      <c r="B746" s="118" t="s">
        <v>251</v>
      </c>
      <c r="C746" s="210" t="s">
        <v>21</v>
      </c>
      <c r="D746" s="211">
        <v>98326.987500000003</v>
      </c>
      <c r="E746" s="210" t="s">
        <v>541</v>
      </c>
      <c r="F746" s="212" t="s">
        <v>582</v>
      </c>
      <c r="G746" s="212" t="s">
        <v>572</v>
      </c>
      <c r="H746" s="212">
        <v>2020</v>
      </c>
    </row>
    <row r="747" spans="1:8" ht="29.25" customHeight="1">
      <c r="A747" s="90" t="s">
        <v>121</v>
      </c>
      <c r="B747" s="118" t="s">
        <v>251</v>
      </c>
      <c r="C747" s="210" t="s">
        <v>21</v>
      </c>
      <c r="D747" s="211">
        <v>80000</v>
      </c>
      <c r="E747" s="210" t="s">
        <v>546</v>
      </c>
      <c r="F747" s="212" t="s">
        <v>565</v>
      </c>
      <c r="G747" s="212" t="s">
        <v>543</v>
      </c>
      <c r="H747" s="212">
        <v>2021</v>
      </c>
    </row>
    <row r="748" spans="1:8" ht="29.25" customHeight="1">
      <c r="A748" s="90" t="s">
        <v>121</v>
      </c>
      <c r="B748" s="118" t="s">
        <v>807</v>
      </c>
      <c r="C748" s="210" t="s">
        <v>21</v>
      </c>
      <c r="D748" s="211">
        <v>53240</v>
      </c>
      <c r="E748" s="210" t="s">
        <v>541</v>
      </c>
      <c r="F748" s="212" t="s">
        <v>553</v>
      </c>
      <c r="G748" s="212" t="s">
        <v>572</v>
      </c>
      <c r="H748" s="212">
        <v>2020</v>
      </c>
    </row>
    <row r="749" spans="1:8" ht="29.25" customHeight="1">
      <c r="A749" s="90" t="s">
        <v>121</v>
      </c>
      <c r="B749" s="118" t="s">
        <v>704</v>
      </c>
      <c r="C749" s="210" t="s">
        <v>21</v>
      </c>
      <c r="D749" s="211">
        <v>22223.25</v>
      </c>
      <c r="E749" s="210" t="s">
        <v>556</v>
      </c>
      <c r="F749" s="212" t="s">
        <v>559</v>
      </c>
      <c r="G749" s="212" t="s">
        <v>543</v>
      </c>
      <c r="H749" s="212">
        <v>2020</v>
      </c>
    </row>
    <row r="750" spans="1:8" ht="29.25" customHeight="1">
      <c r="A750" s="90" t="s">
        <v>121</v>
      </c>
      <c r="B750" s="118" t="s">
        <v>695</v>
      </c>
      <c r="C750" s="210" t="s">
        <v>21</v>
      </c>
      <c r="D750" s="211">
        <v>20605.165000000001</v>
      </c>
      <c r="E750" s="210" t="s">
        <v>556</v>
      </c>
      <c r="F750" s="212" t="s">
        <v>560</v>
      </c>
      <c r="G750" s="212" t="s">
        <v>543</v>
      </c>
      <c r="H750" s="212">
        <v>2020</v>
      </c>
    </row>
    <row r="751" spans="1:8" ht="29.25" customHeight="1">
      <c r="A751" s="90" t="s">
        <v>121</v>
      </c>
      <c r="B751" s="118" t="s">
        <v>252</v>
      </c>
      <c r="C751" s="210" t="s">
        <v>21</v>
      </c>
      <c r="D751" s="211">
        <v>20000</v>
      </c>
      <c r="E751" s="210" t="s">
        <v>544</v>
      </c>
      <c r="F751" s="212" t="s">
        <v>579</v>
      </c>
      <c r="G751" s="212" t="s">
        <v>543</v>
      </c>
      <c r="H751" s="212">
        <v>2021</v>
      </c>
    </row>
    <row r="752" spans="1:8" ht="29.25" customHeight="1">
      <c r="A752" s="90" t="s">
        <v>121</v>
      </c>
      <c r="B752" s="118" t="s">
        <v>252</v>
      </c>
      <c r="C752" s="210" t="s">
        <v>21</v>
      </c>
      <c r="D752" s="211">
        <v>17684.1875</v>
      </c>
      <c r="E752" s="210" t="s">
        <v>556</v>
      </c>
      <c r="F752" s="212" t="s">
        <v>579</v>
      </c>
      <c r="G752" s="212" t="s">
        <v>558</v>
      </c>
      <c r="H752" s="212">
        <v>2020</v>
      </c>
    </row>
    <row r="753" spans="1:8" ht="29.25" customHeight="1">
      <c r="A753" s="90" t="s">
        <v>121</v>
      </c>
      <c r="B753" s="118" t="s">
        <v>643</v>
      </c>
      <c r="C753" s="210" t="s">
        <v>21</v>
      </c>
      <c r="D753" s="211">
        <v>12707.922500000001</v>
      </c>
      <c r="E753" s="210" t="s">
        <v>556</v>
      </c>
      <c r="F753" s="212" t="s">
        <v>560</v>
      </c>
      <c r="G753" s="212" t="s">
        <v>543</v>
      </c>
      <c r="H753" s="212">
        <v>2020</v>
      </c>
    </row>
    <row r="754" spans="1:8" ht="29.25" customHeight="1">
      <c r="A754" s="90" t="s">
        <v>121</v>
      </c>
      <c r="B754" s="118" t="s">
        <v>253</v>
      </c>
      <c r="C754" s="210" t="s">
        <v>21</v>
      </c>
      <c r="D754" s="211">
        <v>7616.91</v>
      </c>
      <c r="E754" s="210" t="s">
        <v>541</v>
      </c>
      <c r="F754" s="212" t="s">
        <v>548</v>
      </c>
      <c r="G754" s="212" t="s">
        <v>543</v>
      </c>
      <c r="H754" s="212">
        <v>2020</v>
      </c>
    </row>
    <row r="755" spans="1:8" ht="29.25" customHeight="1">
      <c r="A755" s="90" t="s">
        <v>121</v>
      </c>
      <c r="B755" s="118" t="s">
        <v>602</v>
      </c>
      <c r="C755" s="210" t="s">
        <v>21</v>
      </c>
      <c r="D755" s="211">
        <v>6315.47</v>
      </c>
      <c r="E755" s="210" t="s">
        <v>556</v>
      </c>
      <c r="F755" s="212" t="s">
        <v>562</v>
      </c>
      <c r="G755" s="212" t="s">
        <v>543</v>
      </c>
      <c r="H755" s="212">
        <v>2020</v>
      </c>
    </row>
    <row r="756" spans="1:8" ht="29.25" customHeight="1">
      <c r="A756" s="90" t="s">
        <v>121</v>
      </c>
      <c r="B756" s="118" t="s">
        <v>115</v>
      </c>
      <c r="C756" s="210" t="s">
        <v>22</v>
      </c>
      <c r="D756" s="211">
        <v>187469.8175</v>
      </c>
      <c r="E756" s="210" t="s">
        <v>541</v>
      </c>
      <c r="F756" s="212" t="s">
        <v>560</v>
      </c>
      <c r="G756" s="212" t="s">
        <v>543</v>
      </c>
      <c r="H756" s="212">
        <v>2020</v>
      </c>
    </row>
    <row r="757" spans="1:8" ht="29.25" customHeight="1">
      <c r="A757" s="90" t="s">
        <v>121</v>
      </c>
      <c r="B757" s="118" t="s">
        <v>254</v>
      </c>
      <c r="C757" s="210" t="s">
        <v>22</v>
      </c>
      <c r="D757" s="211">
        <v>143104.6575</v>
      </c>
      <c r="E757" s="210" t="s">
        <v>556</v>
      </c>
      <c r="F757" s="212" t="s">
        <v>562</v>
      </c>
      <c r="G757" s="212" t="s">
        <v>572</v>
      </c>
      <c r="H757" s="212">
        <v>2020</v>
      </c>
    </row>
    <row r="758" spans="1:8" ht="29.25" customHeight="1">
      <c r="A758" s="90" t="s">
        <v>121</v>
      </c>
      <c r="B758" s="118" t="s">
        <v>255</v>
      </c>
      <c r="C758" s="210" t="s">
        <v>22</v>
      </c>
      <c r="D758" s="211">
        <v>76038.375</v>
      </c>
      <c r="E758" s="210" t="s">
        <v>556</v>
      </c>
      <c r="F758" s="212" t="s">
        <v>560</v>
      </c>
      <c r="G758" s="212" t="s">
        <v>543</v>
      </c>
      <c r="H758" s="212">
        <v>2020</v>
      </c>
    </row>
    <row r="759" spans="1:8" ht="29.25" customHeight="1">
      <c r="A759" s="90" t="s">
        <v>121</v>
      </c>
      <c r="B759" s="118" t="s">
        <v>775</v>
      </c>
      <c r="C759" s="210" t="s">
        <v>22</v>
      </c>
      <c r="D759" s="211">
        <v>40529.107499999998</v>
      </c>
      <c r="E759" s="210" t="s">
        <v>556</v>
      </c>
      <c r="F759" s="212" t="s">
        <v>562</v>
      </c>
      <c r="G759" s="212" t="s">
        <v>572</v>
      </c>
      <c r="H759" s="212">
        <v>2020</v>
      </c>
    </row>
    <row r="760" spans="1:8" ht="29.25" customHeight="1">
      <c r="A760" s="90" t="s">
        <v>121</v>
      </c>
      <c r="B760" s="118" t="s">
        <v>90</v>
      </c>
      <c r="C760" s="210" t="s">
        <v>22</v>
      </c>
      <c r="D760" s="211">
        <v>35584.797500000001</v>
      </c>
      <c r="E760" s="210" t="s">
        <v>556</v>
      </c>
      <c r="F760" s="212" t="s">
        <v>545</v>
      </c>
      <c r="G760" s="212" t="s">
        <v>543</v>
      </c>
      <c r="H760" s="212">
        <v>2020</v>
      </c>
    </row>
    <row r="761" spans="1:8" ht="29.25" customHeight="1">
      <c r="A761" s="90" t="s">
        <v>121</v>
      </c>
      <c r="B761" s="118" t="s">
        <v>255</v>
      </c>
      <c r="C761" s="210" t="s">
        <v>22</v>
      </c>
      <c r="D761" s="211">
        <v>34948</v>
      </c>
      <c r="E761" s="210" t="s">
        <v>544</v>
      </c>
      <c r="F761" s="212" t="s">
        <v>554</v>
      </c>
      <c r="G761" s="212" t="s">
        <v>543</v>
      </c>
      <c r="H761" s="212">
        <v>2021</v>
      </c>
    </row>
    <row r="762" spans="1:8" ht="29.25" customHeight="1">
      <c r="A762" s="90" t="s">
        <v>121</v>
      </c>
      <c r="B762" s="118" t="s">
        <v>747</v>
      </c>
      <c r="C762" s="210" t="s">
        <v>22</v>
      </c>
      <c r="D762" s="211">
        <v>32787.282500000001</v>
      </c>
      <c r="E762" s="210" t="s">
        <v>541</v>
      </c>
      <c r="F762" s="212" t="s">
        <v>579</v>
      </c>
      <c r="G762" s="212" t="s">
        <v>543</v>
      </c>
      <c r="H762" s="212">
        <v>2020</v>
      </c>
    </row>
    <row r="763" spans="1:8" ht="29.25" customHeight="1">
      <c r="A763" s="90" t="s">
        <v>121</v>
      </c>
      <c r="B763" s="118" t="s">
        <v>734</v>
      </c>
      <c r="C763" s="210" t="s">
        <v>22</v>
      </c>
      <c r="D763" s="211">
        <v>29160.39</v>
      </c>
      <c r="E763" s="210" t="s">
        <v>541</v>
      </c>
      <c r="F763" s="212" t="s">
        <v>562</v>
      </c>
      <c r="G763" s="212" t="s">
        <v>572</v>
      </c>
      <c r="H763" s="212">
        <v>2020</v>
      </c>
    </row>
    <row r="764" spans="1:8" ht="29.25" customHeight="1">
      <c r="A764" s="90" t="s">
        <v>121</v>
      </c>
      <c r="B764" s="118" t="s">
        <v>721</v>
      </c>
      <c r="C764" s="210" t="s">
        <v>22</v>
      </c>
      <c r="D764" s="211">
        <v>26573.487500000003</v>
      </c>
      <c r="E764" s="210" t="s">
        <v>556</v>
      </c>
      <c r="F764" s="212" t="s">
        <v>559</v>
      </c>
      <c r="G764" s="212" t="s">
        <v>543</v>
      </c>
      <c r="H764" s="212">
        <v>2020</v>
      </c>
    </row>
    <row r="765" spans="1:8" ht="29.25" customHeight="1">
      <c r="A765" s="90" t="s">
        <v>121</v>
      </c>
      <c r="B765" s="118" t="s">
        <v>394</v>
      </c>
      <c r="C765" s="210" t="s">
        <v>22</v>
      </c>
      <c r="D765" s="211">
        <v>24015</v>
      </c>
      <c r="E765" s="210" t="s">
        <v>711</v>
      </c>
      <c r="F765" s="212" t="s">
        <v>550</v>
      </c>
      <c r="G765" s="212" t="s">
        <v>543</v>
      </c>
      <c r="H765" s="212">
        <v>2021</v>
      </c>
    </row>
    <row r="766" spans="1:8" ht="29.25" customHeight="1">
      <c r="A766" s="90" t="s">
        <v>121</v>
      </c>
      <c r="B766" s="118" t="s">
        <v>256</v>
      </c>
      <c r="C766" s="210" t="s">
        <v>22</v>
      </c>
      <c r="D766" s="211">
        <v>20130.197500000002</v>
      </c>
      <c r="E766" s="210" t="s">
        <v>556</v>
      </c>
      <c r="F766" s="212" t="s">
        <v>560</v>
      </c>
      <c r="G766" s="212" t="s">
        <v>543</v>
      </c>
      <c r="H766" s="212">
        <v>2020</v>
      </c>
    </row>
    <row r="767" spans="1:8" ht="29.25" customHeight="1">
      <c r="A767" s="90" t="s">
        <v>121</v>
      </c>
      <c r="B767" s="118" t="s">
        <v>257</v>
      </c>
      <c r="C767" s="210" t="s">
        <v>22</v>
      </c>
      <c r="D767" s="211">
        <v>17594.1325</v>
      </c>
      <c r="E767" s="210" t="s">
        <v>541</v>
      </c>
      <c r="F767" s="212" t="s">
        <v>579</v>
      </c>
      <c r="G767" s="212" t="s">
        <v>543</v>
      </c>
      <c r="H767" s="212">
        <v>2020</v>
      </c>
    </row>
    <row r="768" spans="1:8" ht="29.25" customHeight="1">
      <c r="A768" s="90" t="s">
        <v>121</v>
      </c>
      <c r="B768" s="118" t="s">
        <v>671</v>
      </c>
      <c r="C768" s="210" t="s">
        <v>22</v>
      </c>
      <c r="D768" s="211">
        <v>17049.445</v>
      </c>
      <c r="E768" s="210" t="s">
        <v>541</v>
      </c>
      <c r="F768" s="212" t="s">
        <v>560</v>
      </c>
      <c r="G768" s="212" t="s">
        <v>543</v>
      </c>
      <c r="H768" s="212">
        <v>2020</v>
      </c>
    </row>
    <row r="769" spans="1:8" ht="29.25" customHeight="1">
      <c r="A769" s="90" t="s">
        <v>121</v>
      </c>
      <c r="B769" s="118" t="s">
        <v>659</v>
      </c>
      <c r="C769" s="210" t="s">
        <v>22</v>
      </c>
      <c r="D769" s="211">
        <v>16342.077499999999</v>
      </c>
      <c r="E769" s="210" t="s">
        <v>556</v>
      </c>
      <c r="F769" s="212" t="s">
        <v>562</v>
      </c>
      <c r="G769" s="212" t="s">
        <v>543</v>
      </c>
      <c r="H769" s="212">
        <v>2020</v>
      </c>
    </row>
    <row r="770" spans="1:8" ht="29.25" customHeight="1">
      <c r="A770" s="90" t="s">
        <v>121</v>
      </c>
      <c r="B770" s="118" t="s">
        <v>656</v>
      </c>
      <c r="C770" s="210" t="s">
        <v>22</v>
      </c>
      <c r="D770" s="211">
        <v>15843.869999999999</v>
      </c>
      <c r="E770" s="210" t="s">
        <v>541</v>
      </c>
      <c r="F770" s="212" t="s">
        <v>579</v>
      </c>
      <c r="G770" s="212" t="s">
        <v>558</v>
      </c>
      <c r="H770" s="212">
        <v>2020</v>
      </c>
    </row>
    <row r="771" spans="1:8" ht="29.25" customHeight="1">
      <c r="A771" s="90" t="s">
        <v>121</v>
      </c>
      <c r="B771" s="118" t="s">
        <v>256</v>
      </c>
      <c r="C771" s="210" t="s">
        <v>22</v>
      </c>
      <c r="D771" s="211">
        <v>14667</v>
      </c>
      <c r="E771" s="210" t="s">
        <v>544</v>
      </c>
      <c r="F771" s="212" t="s">
        <v>554</v>
      </c>
      <c r="G771" s="212" t="s">
        <v>543</v>
      </c>
      <c r="H771" s="212">
        <v>2021</v>
      </c>
    </row>
    <row r="772" spans="1:8" ht="29.25" customHeight="1">
      <c r="A772" s="90" t="s">
        <v>121</v>
      </c>
      <c r="B772" s="118" t="s">
        <v>258</v>
      </c>
      <c r="C772" s="210" t="s">
        <v>22</v>
      </c>
      <c r="D772" s="211">
        <v>13463.2225</v>
      </c>
      <c r="E772" s="210" t="s">
        <v>556</v>
      </c>
      <c r="F772" s="212" t="s">
        <v>562</v>
      </c>
      <c r="G772" s="212" t="s">
        <v>543</v>
      </c>
      <c r="H772" s="212">
        <v>2020</v>
      </c>
    </row>
    <row r="773" spans="1:8" ht="29.25" customHeight="1">
      <c r="A773" s="90" t="s">
        <v>121</v>
      </c>
      <c r="B773" s="118" t="s">
        <v>89</v>
      </c>
      <c r="C773" s="210" t="s">
        <v>22</v>
      </c>
      <c r="D773" s="211">
        <v>10142.807499999999</v>
      </c>
      <c r="E773" s="210" t="s">
        <v>556</v>
      </c>
      <c r="F773" s="212" t="s">
        <v>560</v>
      </c>
      <c r="G773" s="212" t="s">
        <v>543</v>
      </c>
      <c r="H773" s="212">
        <v>2020</v>
      </c>
    </row>
    <row r="774" spans="1:8" ht="29.25" customHeight="1">
      <c r="A774" s="90" t="s">
        <v>121</v>
      </c>
      <c r="B774" s="118" t="s">
        <v>116</v>
      </c>
      <c r="C774" s="210" t="s">
        <v>22</v>
      </c>
      <c r="D774" s="211">
        <v>10135.545</v>
      </c>
      <c r="E774" s="210" t="s">
        <v>556</v>
      </c>
      <c r="F774" s="212" t="s">
        <v>562</v>
      </c>
      <c r="G774" s="212" t="s">
        <v>543</v>
      </c>
      <c r="H774" s="212">
        <v>2020</v>
      </c>
    </row>
    <row r="775" spans="1:8" ht="29.25" customHeight="1">
      <c r="A775" s="90" t="s">
        <v>121</v>
      </c>
      <c r="B775" s="118" t="s">
        <v>114</v>
      </c>
      <c r="C775" s="210" t="s">
        <v>22</v>
      </c>
      <c r="D775" s="211">
        <v>8691.76</v>
      </c>
      <c r="E775" s="210" t="s">
        <v>541</v>
      </c>
      <c r="F775" s="212" t="s">
        <v>548</v>
      </c>
      <c r="G775" s="212" t="s">
        <v>543</v>
      </c>
      <c r="H775" s="212">
        <v>2020</v>
      </c>
    </row>
    <row r="776" spans="1:8" ht="29.25" customHeight="1">
      <c r="A776" s="90" t="s">
        <v>121</v>
      </c>
      <c r="B776" s="118" t="s">
        <v>259</v>
      </c>
      <c r="C776" s="210" t="s">
        <v>22</v>
      </c>
      <c r="D776" s="211">
        <v>7242.165</v>
      </c>
      <c r="E776" s="210" t="s">
        <v>541</v>
      </c>
      <c r="F776" s="212" t="s">
        <v>562</v>
      </c>
      <c r="G776" s="212" t="s">
        <v>572</v>
      </c>
      <c r="H776" s="212">
        <v>2020</v>
      </c>
    </row>
    <row r="777" spans="1:8" ht="29.25" customHeight="1">
      <c r="A777" s="90" t="s">
        <v>121</v>
      </c>
      <c r="B777" s="118" t="s">
        <v>90</v>
      </c>
      <c r="C777" s="210" t="s">
        <v>22</v>
      </c>
      <c r="D777" s="211">
        <v>4833</v>
      </c>
      <c r="E777" s="210" t="s">
        <v>544</v>
      </c>
      <c r="F777" s="212" t="s">
        <v>545</v>
      </c>
      <c r="G777" s="212" t="s">
        <v>543</v>
      </c>
      <c r="H777" s="212">
        <v>2021</v>
      </c>
    </row>
    <row r="778" spans="1:8" ht="29.25" customHeight="1">
      <c r="A778" s="90" t="s">
        <v>121</v>
      </c>
      <c r="B778" s="118" t="s">
        <v>499</v>
      </c>
      <c r="C778" s="210" t="s">
        <v>22</v>
      </c>
      <c r="D778" s="211">
        <v>2000</v>
      </c>
      <c r="E778" s="210" t="s">
        <v>544</v>
      </c>
      <c r="F778" s="212" t="s">
        <v>549</v>
      </c>
      <c r="G778" s="212" t="s">
        <v>543</v>
      </c>
      <c r="H778" s="212">
        <v>2021</v>
      </c>
    </row>
    <row r="779" spans="1:8" ht="29.25" customHeight="1">
      <c r="A779" s="90" t="s">
        <v>121</v>
      </c>
      <c r="B779" s="118" t="s">
        <v>926</v>
      </c>
      <c r="C779" s="210" t="s">
        <v>23</v>
      </c>
      <c r="D779" s="211">
        <v>290500</v>
      </c>
      <c r="E779" s="210" t="s">
        <v>541</v>
      </c>
      <c r="F779" s="212" t="s">
        <v>607</v>
      </c>
      <c r="G779" s="212" t="s">
        <v>543</v>
      </c>
      <c r="H779" s="212">
        <v>2020</v>
      </c>
    </row>
    <row r="780" spans="1:8" ht="29.25" customHeight="1">
      <c r="A780" s="90" t="s">
        <v>121</v>
      </c>
      <c r="B780" s="118" t="s">
        <v>916</v>
      </c>
      <c r="C780" s="210" t="s">
        <v>23</v>
      </c>
      <c r="D780" s="211">
        <v>230046.95</v>
      </c>
      <c r="E780" s="210" t="s">
        <v>541</v>
      </c>
      <c r="F780" s="212" t="s">
        <v>560</v>
      </c>
      <c r="G780" s="212" t="s">
        <v>543</v>
      </c>
      <c r="H780" s="212">
        <v>2020</v>
      </c>
    </row>
    <row r="781" spans="1:8" ht="29.25" customHeight="1">
      <c r="A781" s="90" t="s">
        <v>121</v>
      </c>
      <c r="B781" s="118" t="s">
        <v>855</v>
      </c>
      <c r="C781" s="210" t="s">
        <v>23</v>
      </c>
      <c r="D781" s="211">
        <v>82891</v>
      </c>
      <c r="E781" s="210" t="s">
        <v>541</v>
      </c>
      <c r="F781" s="212" t="s">
        <v>628</v>
      </c>
      <c r="G781" s="212" t="s">
        <v>572</v>
      </c>
      <c r="H781" s="212">
        <v>2020</v>
      </c>
    </row>
    <row r="782" spans="1:8" ht="29.25" customHeight="1">
      <c r="A782" s="90" t="s">
        <v>121</v>
      </c>
      <c r="B782" s="118" t="s">
        <v>260</v>
      </c>
      <c r="C782" s="210" t="s">
        <v>23</v>
      </c>
      <c r="D782" s="211">
        <v>74777.604999999996</v>
      </c>
      <c r="E782" s="210" t="s">
        <v>541</v>
      </c>
      <c r="F782" s="212" t="s">
        <v>545</v>
      </c>
      <c r="G782" s="212" t="s">
        <v>558</v>
      </c>
      <c r="H782" s="212">
        <v>2020</v>
      </c>
    </row>
    <row r="783" spans="1:8" ht="29.25" customHeight="1">
      <c r="A783" s="90" t="s">
        <v>121</v>
      </c>
      <c r="B783" s="118" t="s">
        <v>117</v>
      </c>
      <c r="C783" s="210" t="s">
        <v>23</v>
      </c>
      <c r="D783" s="211">
        <v>35159.214999999997</v>
      </c>
      <c r="E783" s="210" t="s">
        <v>556</v>
      </c>
      <c r="F783" s="212" t="s">
        <v>562</v>
      </c>
      <c r="G783" s="212" t="s">
        <v>543</v>
      </c>
      <c r="H783" s="212">
        <v>2020</v>
      </c>
    </row>
    <row r="784" spans="1:8" ht="29.25" customHeight="1">
      <c r="A784" s="90" t="s">
        <v>121</v>
      </c>
      <c r="B784" s="118" t="s">
        <v>402</v>
      </c>
      <c r="C784" s="210" t="s">
        <v>23</v>
      </c>
      <c r="D784" s="211">
        <v>35000</v>
      </c>
      <c r="E784" s="210" t="s">
        <v>546</v>
      </c>
      <c r="F784" s="212" t="s">
        <v>548</v>
      </c>
      <c r="G784" s="212" t="s">
        <v>543</v>
      </c>
      <c r="H784" s="212">
        <v>2021</v>
      </c>
    </row>
    <row r="785" spans="1:8" ht="29.25" customHeight="1">
      <c r="A785" s="90" t="s">
        <v>121</v>
      </c>
      <c r="B785" s="118" t="s">
        <v>260</v>
      </c>
      <c r="C785" s="210" t="s">
        <v>23</v>
      </c>
      <c r="D785" s="211">
        <v>32758</v>
      </c>
      <c r="E785" s="210" t="s">
        <v>546</v>
      </c>
      <c r="F785" s="212" t="s">
        <v>545</v>
      </c>
      <c r="G785" s="212" t="s">
        <v>543</v>
      </c>
      <c r="H785" s="212">
        <v>2021</v>
      </c>
    </row>
    <row r="786" spans="1:8" ht="29.25" customHeight="1">
      <c r="A786" s="90" t="s">
        <v>121</v>
      </c>
      <c r="B786" s="118" t="s">
        <v>486</v>
      </c>
      <c r="C786" s="210" t="s">
        <v>23</v>
      </c>
      <c r="D786" s="211">
        <v>32336</v>
      </c>
      <c r="E786" s="210" t="s">
        <v>546</v>
      </c>
      <c r="F786" s="212" t="s">
        <v>551</v>
      </c>
      <c r="G786" s="212" t="s">
        <v>543</v>
      </c>
      <c r="H786" s="212">
        <v>2021</v>
      </c>
    </row>
    <row r="787" spans="1:8" ht="29.25" customHeight="1">
      <c r="A787" s="90" t="s">
        <v>121</v>
      </c>
      <c r="B787" s="118" t="s">
        <v>516</v>
      </c>
      <c r="C787" s="210" t="s">
        <v>23</v>
      </c>
      <c r="D787" s="211">
        <v>27500</v>
      </c>
      <c r="E787" s="210" t="s">
        <v>544</v>
      </c>
      <c r="F787" s="212" t="s">
        <v>551</v>
      </c>
      <c r="G787" s="212" t="s">
        <v>543</v>
      </c>
      <c r="H787" s="212">
        <v>2021</v>
      </c>
    </row>
    <row r="788" spans="1:8" ht="29.25" customHeight="1">
      <c r="A788" s="90" t="s">
        <v>121</v>
      </c>
      <c r="B788" s="118" t="s">
        <v>261</v>
      </c>
      <c r="C788" s="210" t="s">
        <v>23</v>
      </c>
      <c r="D788" s="211">
        <v>25574.1675</v>
      </c>
      <c r="E788" s="210" t="s">
        <v>564</v>
      </c>
      <c r="F788" s="212" t="s">
        <v>560</v>
      </c>
      <c r="G788" s="212" t="s">
        <v>543</v>
      </c>
      <c r="H788" s="212">
        <v>2020</v>
      </c>
    </row>
    <row r="789" spans="1:8" ht="29.25" customHeight="1">
      <c r="A789" s="90" t="s">
        <v>121</v>
      </c>
      <c r="B789" s="118" t="s">
        <v>387</v>
      </c>
      <c r="C789" s="210" t="s">
        <v>23</v>
      </c>
      <c r="D789" s="211">
        <v>25000</v>
      </c>
      <c r="E789" s="210" t="s">
        <v>544</v>
      </c>
      <c r="F789" s="212" t="s">
        <v>551</v>
      </c>
      <c r="G789" s="212" t="s">
        <v>543</v>
      </c>
      <c r="H789" s="212">
        <v>2021</v>
      </c>
    </row>
    <row r="790" spans="1:8" ht="29.25" customHeight="1">
      <c r="A790" s="90" t="s">
        <v>121</v>
      </c>
      <c r="B790" s="118" t="s">
        <v>262</v>
      </c>
      <c r="C790" s="210" t="s">
        <v>23</v>
      </c>
      <c r="D790" s="211">
        <v>22763.58</v>
      </c>
      <c r="E790" s="210" t="s">
        <v>541</v>
      </c>
      <c r="F790" s="212" t="s">
        <v>548</v>
      </c>
      <c r="G790" s="212" t="s">
        <v>572</v>
      </c>
      <c r="H790" s="212">
        <v>2020</v>
      </c>
    </row>
    <row r="791" spans="1:8" ht="29.25" customHeight="1">
      <c r="A791" s="90" t="s">
        <v>121</v>
      </c>
      <c r="B791" s="118" t="s">
        <v>701</v>
      </c>
      <c r="C791" s="210" t="s">
        <v>23</v>
      </c>
      <c r="D791" s="211">
        <v>21818.002500000002</v>
      </c>
      <c r="E791" s="210" t="s">
        <v>564</v>
      </c>
      <c r="F791" s="212" t="s">
        <v>614</v>
      </c>
      <c r="G791" s="212" t="s">
        <v>543</v>
      </c>
      <c r="H791" s="212">
        <v>2020</v>
      </c>
    </row>
    <row r="792" spans="1:8" ht="29.25" customHeight="1">
      <c r="A792" s="90" t="s">
        <v>121</v>
      </c>
      <c r="B792" s="118" t="s">
        <v>423</v>
      </c>
      <c r="C792" s="210" t="s">
        <v>23</v>
      </c>
      <c r="D792" s="211">
        <v>20000</v>
      </c>
      <c r="E792" s="210" t="s">
        <v>544</v>
      </c>
      <c r="F792" s="212" t="s">
        <v>545</v>
      </c>
      <c r="G792" s="212" t="s">
        <v>543</v>
      </c>
      <c r="H792" s="212">
        <v>2021</v>
      </c>
    </row>
    <row r="793" spans="1:8" ht="29.25" customHeight="1">
      <c r="A793" s="90" t="s">
        <v>121</v>
      </c>
      <c r="B793" s="118" t="s">
        <v>684</v>
      </c>
      <c r="C793" s="210" t="s">
        <v>23</v>
      </c>
      <c r="D793" s="211">
        <v>18555.6875</v>
      </c>
      <c r="E793" s="210" t="s">
        <v>556</v>
      </c>
      <c r="F793" s="212" t="s">
        <v>559</v>
      </c>
      <c r="G793" s="212" t="s">
        <v>543</v>
      </c>
      <c r="H793" s="212">
        <v>2020</v>
      </c>
    </row>
    <row r="794" spans="1:8" ht="29.25" customHeight="1">
      <c r="A794" s="90" t="s">
        <v>121</v>
      </c>
      <c r="B794" s="118" t="s">
        <v>679</v>
      </c>
      <c r="C794" s="210" t="s">
        <v>23</v>
      </c>
      <c r="D794" s="211">
        <v>18088.123991882279</v>
      </c>
      <c r="E794" s="210" t="s">
        <v>541</v>
      </c>
      <c r="F794" s="212" t="s">
        <v>562</v>
      </c>
      <c r="G794" s="212" t="s">
        <v>543</v>
      </c>
      <c r="H794" s="212">
        <v>2020</v>
      </c>
    </row>
    <row r="795" spans="1:8" ht="29.25" customHeight="1">
      <c r="A795" s="90" t="s">
        <v>121</v>
      </c>
      <c r="B795" s="118" t="s">
        <v>263</v>
      </c>
      <c r="C795" s="210" t="s">
        <v>23</v>
      </c>
      <c r="D795" s="211">
        <v>18051.669999999998</v>
      </c>
      <c r="E795" s="210" t="s">
        <v>556</v>
      </c>
      <c r="F795" s="212" t="s">
        <v>562</v>
      </c>
      <c r="G795" s="212" t="s">
        <v>543</v>
      </c>
      <c r="H795" s="212">
        <v>2020</v>
      </c>
    </row>
    <row r="796" spans="1:8" ht="29.25" customHeight="1">
      <c r="A796" s="90" t="s">
        <v>121</v>
      </c>
      <c r="B796" s="118" t="s">
        <v>677</v>
      </c>
      <c r="C796" s="210" t="s">
        <v>23</v>
      </c>
      <c r="D796" s="211">
        <v>17704.522499999999</v>
      </c>
      <c r="E796" s="210" t="s">
        <v>564</v>
      </c>
      <c r="F796" s="212" t="s">
        <v>614</v>
      </c>
      <c r="G796" s="212" t="s">
        <v>543</v>
      </c>
      <c r="H796" s="212">
        <v>2020</v>
      </c>
    </row>
    <row r="797" spans="1:8" ht="29.25" customHeight="1">
      <c r="A797" s="90" t="s">
        <v>121</v>
      </c>
      <c r="B797" s="118" t="s">
        <v>467</v>
      </c>
      <c r="C797" s="210" t="s">
        <v>23</v>
      </c>
      <c r="D797" s="211">
        <v>16288</v>
      </c>
      <c r="E797" s="210" t="s">
        <v>544</v>
      </c>
      <c r="F797" s="212" t="s">
        <v>554</v>
      </c>
      <c r="G797" s="212" t="s">
        <v>543</v>
      </c>
      <c r="H797" s="212">
        <v>2021</v>
      </c>
    </row>
    <row r="798" spans="1:8" ht="29.25" customHeight="1">
      <c r="A798" s="90" t="s">
        <v>121</v>
      </c>
      <c r="B798" s="118" t="s">
        <v>654</v>
      </c>
      <c r="C798" s="210" t="s">
        <v>23</v>
      </c>
      <c r="D798" s="211">
        <v>15560.6325</v>
      </c>
      <c r="E798" s="210" t="s">
        <v>541</v>
      </c>
      <c r="F798" s="212" t="s">
        <v>562</v>
      </c>
      <c r="G798" s="212" t="s">
        <v>543</v>
      </c>
      <c r="H798" s="212">
        <v>2020</v>
      </c>
    </row>
    <row r="799" spans="1:8" ht="29.25" customHeight="1">
      <c r="A799" s="90" t="s">
        <v>121</v>
      </c>
      <c r="B799" s="118" t="s">
        <v>263</v>
      </c>
      <c r="C799" s="210" t="s">
        <v>23</v>
      </c>
      <c r="D799" s="211">
        <v>8361</v>
      </c>
      <c r="E799" s="210" t="s">
        <v>546</v>
      </c>
      <c r="F799" s="212" t="s">
        <v>565</v>
      </c>
      <c r="G799" s="212" t="s">
        <v>543</v>
      </c>
      <c r="H799" s="212">
        <v>2021</v>
      </c>
    </row>
    <row r="800" spans="1:8" ht="29.25" customHeight="1">
      <c r="A800" s="90" t="s">
        <v>121</v>
      </c>
      <c r="B800" s="118" t="s">
        <v>264</v>
      </c>
      <c r="C800" s="210" t="s">
        <v>23</v>
      </c>
      <c r="D800" s="211">
        <v>6600.16</v>
      </c>
      <c r="E800" s="210" t="s">
        <v>556</v>
      </c>
      <c r="F800" s="212" t="s">
        <v>545</v>
      </c>
      <c r="G800" s="212" t="s">
        <v>543</v>
      </c>
      <c r="H800" s="212">
        <v>2020</v>
      </c>
    </row>
    <row r="801" spans="1:8" ht="29.25" customHeight="1">
      <c r="A801" s="90" t="s">
        <v>121</v>
      </c>
      <c r="B801" s="118" t="s">
        <v>261</v>
      </c>
      <c r="C801" s="210" t="s">
        <v>23</v>
      </c>
      <c r="D801" s="211">
        <v>6071</v>
      </c>
      <c r="E801" s="210" t="s">
        <v>546</v>
      </c>
      <c r="F801" s="212" t="s">
        <v>554</v>
      </c>
      <c r="G801" s="212" t="s">
        <v>543</v>
      </c>
      <c r="H801" s="212">
        <v>2021</v>
      </c>
    </row>
    <row r="802" spans="1:8" ht="29.25" customHeight="1">
      <c r="A802" s="90" t="s">
        <v>121</v>
      </c>
      <c r="B802" s="118" t="s">
        <v>264</v>
      </c>
      <c r="C802" s="210" t="s">
        <v>23</v>
      </c>
      <c r="D802" s="211">
        <v>6000</v>
      </c>
      <c r="E802" s="210" t="s">
        <v>600</v>
      </c>
      <c r="F802" s="212" t="s">
        <v>545</v>
      </c>
      <c r="G802" s="212" t="s">
        <v>543</v>
      </c>
      <c r="H802" s="212">
        <v>2021</v>
      </c>
    </row>
    <row r="803" spans="1:8" ht="29.25" customHeight="1">
      <c r="A803" s="90" t="s">
        <v>121</v>
      </c>
      <c r="B803" s="118" t="s">
        <v>594</v>
      </c>
      <c r="C803" s="210" t="s">
        <v>23</v>
      </c>
      <c r="D803" s="211">
        <v>5470.1149999999998</v>
      </c>
      <c r="E803" s="210" t="s">
        <v>541</v>
      </c>
      <c r="F803" s="212" t="s">
        <v>582</v>
      </c>
      <c r="G803" s="212" t="s">
        <v>543</v>
      </c>
      <c r="H803" s="212">
        <v>2020</v>
      </c>
    </row>
    <row r="804" spans="1:8" ht="29.25" customHeight="1">
      <c r="A804" s="90" t="s">
        <v>121</v>
      </c>
      <c r="B804" s="118" t="s">
        <v>441</v>
      </c>
      <c r="C804" s="210" t="s">
        <v>23</v>
      </c>
      <c r="D804" s="211">
        <v>2257</v>
      </c>
      <c r="E804" s="210" t="s">
        <v>544</v>
      </c>
      <c r="F804" s="212" t="s">
        <v>550</v>
      </c>
      <c r="G804" s="212" t="s">
        <v>543</v>
      </c>
      <c r="H804" s="212">
        <v>2021</v>
      </c>
    </row>
    <row r="805" spans="1:8" ht="29.25" customHeight="1">
      <c r="A805" s="90" t="s">
        <v>121</v>
      </c>
      <c r="B805" s="118" t="s">
        <v>903</v>
      </c>
      <c r="C805" s="210" t="s">
        <v>24</v>
      </c>
      <c r="D805" s="211">
        <v>184050.63250000001</v>
      </c>
      <c r="E805" s="210" t="s">
        <v>541</v>
      </c>
      <c r="F805" s="212" t="s">
        <v>628</v>
      </c>
      <c r="G805" s="212" t="s">
        <v>543</v>
      </c>
      <c r="H805" s="212">
        <v>2020</v>
      </c>
    </row>
    <row r="806" spans="1:8" ht="29.25" customHeight="1">
      <c r="A806" s="90" t="s">
        <v>121</v>
      </c>
      <c r="B806" s="118" t="s">
        <v>265</v>
      </c>
      <c r="C806" s="210" t="s">
        <v>24</v>
      </c>
      <c r="D806" s="211">
        <v>135734.67249999999</v>
      </c>
      <c r="E806" s="210" t="s">
        <v>541</v>
      </c>
      <c r="F806" s="212" t="s">
        <v>559</v>
      </c>
      <c r="G806" s="212" t="s">
        <v>543</v>
      </c>
      <c r="H806" s="212">
        <v>2020</v>
      </c>
    </row>
    <row r="807" spans="1:8" ht="29.25" customHeight="1">
      <c r="A807" s="90" t="s">
        <v>121</v>
      </c>
      <c r="B807" s="118" t="s">
        <v>91</v>
      </c>
      <c r="C807" s="210" t="s">
        <v>24</v>
      </c>
      <c r="D807" s="211">
        <v>57225.595000000001</v>
      </c>
      <c r="E807" s="210" t="s">
        <v>556</v>
      </c>
      <c r="F807" s="212" t="s">
        <v>560</v>
      </c>
      <c r="G807" s="212" t="s">
        <v>572</v>
      </c>
      <c r="H807" s="212">
        <v>2020</v>
      </c>
    </row>
    <row r="808" spans="1:8" ht="29.25" customHeight="1">
      <c r="A808" s="90" t="s">
        <v>121</v>
      </c>
      <c r="B808" s="118" t="s">
        <v>266</v>
      </c>
      <c r="C808" s="210" t="s">
        <v>24</v>
      </c>
      <c r="D808" s="211">
        <v>49235.392500000002</v>
      </c>
      <c r="E808" s="210" t="s">
        <v>541</v>
      </c>
      <c r="F808" s="212" t="s">
        <v>628</v>
      </c>
      <c r="G808" s="212" t="s">
        <v>543</v>
      </c>
      <c r="H808" s="212">
        <v>2020</v>
      </c>
    </row>
    <row r="809" spans="1:8" ht="29.25" customHeight="1">
      <c r="A809" s="90" t="s">
        <v>121</v>
      </c>
      <c r="B809" s="118" t="s">
        <v>780</v>
      </c>
      <c r="C809" s="210" t="s">
        <v>24</v>
      </c>
      <c r="D809" s="211">
        <v>42485.625</v>
      </c>
      <c r="E809" s="210" t="s">
        <v>541</v>
      </c>
      <c r="F809" s="212" t="s">
        <v>562</v>
      </c>
      <c r="G809" s="212" t="s">
        <v>543</v>
      </c>
      <c r="H809" s="212">
        <v>2020</v>
      </c>
    </row>
    <row r="810" spans="1:8" ht="29.25" customHeight="1">
      <c r="A810" s="90" t="s">
        <v>121</v>
      </c>
      <c r="B810" s="118" t="s">
        <v>266</v>
      </c>
      <c r="C810" s="210" t="s">
        <v>24</v>
      </c>
      <c r="D810" s="211">
        <v>35000</v>
      </c>
      <c r="E810" s="210" t="s">
        <v>546</v>
      </c>
      <c r="F810" s="212" t="s">
        <v>628</v>
      </c>
      <c r="G810" s="212" t="s">
        <v>543</v>
      </c>
      <c r="H810" s="212">
        <v>2021</v>
      </c>
    </row>
    <row r="811" spans="1:8" ht="29.25" customHeight="1">
      <c r="A811" s="90" t="s">
        <v>121</v>
      </c>
      <c r="B811" s="118" t="s">
        <v>496</v>
      </c>
      <c r="C811" s="210" t="s">
        <v>24</v>
      </c>
      <c r="D811" s="211">
        <v>25623.552499999998</v>
      </c>
      <c r="E811" s="210" t="s">
        <v>564</v>
      </c>
      <c r="F811" s="212" t="s">
        <v>562</v>
      </c>
      <c r="G811" s="212" t="s">
        <v>543</v>
      </c>
      <c r="H811" s="212">
        <v>2020</v>
      </c>
    </row>
    <row r="812" spans="1:8" ht="29.25" customHeight="1">
      <c r="A812" s="90" t="s">
        <v>121</v>
      </c>
      <c r="B812" s="118" t="s">
        <v>708</v>
      </c>
      <c r="C812" s="210" t="s">
        <v>24</v>
      </c>
      <c r="D812" s="211">
        <v>23651.057499999999</v>
      </c>
      <c r="E812" s="210" t="s">
        <v>564</v>
      </c>
      <c r="F812" s="212" t="s">
        <v>559</v>
      </c>
      <c r="G812" s="212" t="s">
        <v>543</v>
      </c>
      <c r="H812" s="212">
        <v>2020</v>
      </c>
    </row>
    <row r="813" spans="1:8" ht="29.25" customHeight="1">
      <c r="A813" s="90" t="s">
        <v>121</v>
      </c>
      <c r="B813" s="118" t="s">
        <v>697</v>
      </c>
      <c r="C813" s="210" t="s">
        <v>24</v>
      </c>
      <c r="D813" s="211">
        <v>20667.622500000001</v>
      </c>
      <c r="E813" s="210" t="s">
        <v>556</v>
      </c>
      <c r="F813" s="212" t="s">
        <v>562</v>
      </c>
      <c r="G813" s="212" t="s">
        <v>543</v>
      </c>
      <c r="H813" s="212">
        <v>2020</v>
      </c>
    </row>
    <row r="814" spans="1:8" ht="29.25" customHeight="1">
      <c r="A814" s="90" t="s">
        <v>121</v>
      </c>
      <c r="B814" s="118" t="s">
        <v>692</v>
      </c>
      <c r="C814" s="210" t="s">
        <v>24</v>
      </c>
      <c r="D814" s="211">
        <v>20105.505000000001</v>
      </c>
      <c r="E814" s="210" t="s">
        <v>556</v>
      </c>
      <c r="F814" s="212" t="s">
        <v>614</v>
      </c>
      <c r="G814" s="212" t="s">
        <v>543</v>
      </c>
      <c r="H814" s="212">
        <v>2020</v>
      </c>
    </row>
    <row r="815" spans="1:8" ht="29.25" customHeight="1">
      <c r="A815" s="90" t="s">
        <v>121</v>
      </c>
      <c r="B815" s="118" t="s">
        <v>675</v>
      </c>
      <c r="C815" s="210" t="s">
        <v>24</v>
      </c>
      <c r="D815" s="211">
        <v>17353.017500000002</v>
      </c>
      <c r="E815" s="210" t="s">
        <v>564</v>
      </c>
      <c r="F815" s="212" t="s">
        <v>562</v>
      </c>
      <c r="G815" s="212" t="s">
        <v>543</v>
      </c>
      <c r="H815" s="212">
        <v>2020</v>
      </c>
    </row>
    <row r="816" spans="1:8" ht="29.25" customHeight="1">
      <c r="A816" s="90" t="s">
        <v>121</v>
      </c>
      <c r="B816" s="118" t="s">
        <v>669</v>
      </c>
      <c r="C816" s="210" t="s">
        <v>24</v>
      </c>
      <c r="D816" s="211">
        <v>16930.34</v>
      </c>
      <c r="E816" s="210" t="s">
        <v>564</v>
      </c>
      <c r="F816" s="212" t="s">
        <v>559</v>
      </c>
      <c r="G816" s="212" t="s">
        <v>543</v>
      </c>
      <c r="H816" s="212">
        <v>2020</v>
      </c>
    </row>
    <row r="817" spans="1:8" ht="29.25" customHeight="1">
      <c r="A817" s="90" t="s">
        <v>121</v>
      </c>
      <c r="B817" s="118" t="s">
        <v>661</v>
      </c>
      <c r="C817" s="210" t="s">
        <v>24</v>
      </c>
      <c r="D817" s="211">
        <v>16612.2425</v>
      </c>
      <c r="E817" s="210" t="s">
        <v>541</v>
      </c>
      <c r="F817" s="212" t="s">
        <v>548</v>
      </c>
      <c r="G817" s="212" t="s">
        <v>543</v>
      </c>
      <c r="H817" s="212">
        <v>2020</v>
      </c>
    </row>
    <row r="818" spans="1:8" ht="29.25" customHeight="1">
      <c r="A818" s="90" t="s">
        <v>121</v>
      </c>
      <c r="B818" s="118" t="s">
        <v>93</v>
      </c>
      <c r="C818" s="210" t="s">
        <v>24</v>
      </c>
      <c r="D818" s="211">
        <v>11760.8925</v>
      </c>
      <c r="E818" s="210" t="s">
        <v>541</v>
      </c>
      <c r="F818" s="212" t="s">
        <v>560</v>
      </c>
      <c r="G818" s="212" t="s">
        <v>543</v>
      </c>
      <c r="H818" s="212">
        <v>2020</v>
      </c>
    </row>
    <row r="819" spans="1:8" ht="29.25" customHeight="1">
      <c r="A819" s="90" t="s">
        <v>121</v>
      </c>
      <c r="B819" s="118" t="s">
        <v>92</v>
      </c>
      <c r="C819" s="210" t="s">
        <v>24</v>
      </c>
      <c r="D819" s="211">
        <v>9266.9500000000007</v>
      </c>
      <c r="E819" s="210" t="s">
        <v>556</v>
      </c>
      <c r="F819" s="212" t="s">
        <v>559</v>
      </c>
      <c r="G819" s="212" t="s">
        <v>543</v>
      </c>
      <c r="H819" s="212">
        <v>2020</v>
      </c>
    </row>
    <row r="820" spans="1:8" ht="29.25" customHeight="1">
      <c r="A820" s="90" t="s">
        <v>121</v>
      </c>
      <c r="B820" s="118" t="s">
        <v>496</v>
      </c>
      <c r="C820" s="210" t="s">
        <v>24</v>
      </c>
      <c r="D820" s="211">
        <v>2000</v>
      </c>
      <c r="E820" s="210" t="s">
        <v>546</v>
      </c>
      <c r="F820" s="212" t="s">
        <v>552</v>
      </c>
      <c r="G820" s="212" t="s">
        <v>543</v>
      </c>
      <c r="H820" s="212">
        <v>2021</v>
      </c>
    </row>
    <row r="821" spans="1:8" ht="29.25" customHeight="1">
      <c r="A821" s="90" t="s">
        <v>121</v>
      </c>
      <c r="B821" s="118" t="s">
        <v>894</v>
      </c>
      <c r="C821" s="210" t="s">
        <v>25</v>
      </c>
      <c r="D821" s="211">
        <v>142051.595</v>
      </c>
      <c r="E821" s="210" t="s">
        <v>564</v>
      </c>
      <c r="F821" s="212" t="s">
        <v>553</v>
      </c>
      <c r="G821" s="212" t="s">
        <v>543</v>
      </c>
      <c r="H821" s="212">
        <v>2020</v>
      </c>
    </row>
    <row r="822" spans="1:8" ht="29.25" customHeight="1">
      <c r="A822" s="90" t="s">
        <v>121</v>
      </c>
      <c r="B822" s="118" t="s">
        <v>889</v>
      </c>
      <c r="C822" s="210" t="s">
        <v>25</v>
      </c>
      <c r="D822" s="211">
        <v>125006.50750000001</v>
      </c>
      <c r="E822" s="210" t="s">
        <v>541</v>
      </c>
      <c r="F822" s="212" t="s">
        <v>560</v>
      </c>
      <c r="G822" s="212" t="s">
        <v>572</v>
      </c>
      <c r="H822" s="212">
        <v>2020</v>
      </c>
    </row>
    <row r="823" spans="1:8" ht="29.25" customHeight="1">
      <c r="A823" s="90" t="s">
        <v>121</v>
      </c>
      <c r="B823" s="118" t="s">
        <v>871</v>
      </c>
      <c r="C823" s="210" t="s">
        <v>25</v>
      </c>
      <c r="D823" s="211">
        <v>101009.755</v>
      </c>
      <c r="E823" s="210" t="s">
        <v>556</v>
      </c>
      <c r="F823" s="212" t="s">
        <v>562</v>
      </c>
      <c r="G823" s="212" t="s">
        <v>543</v>
      </c>
      <c r="H823" s="212">
        <v>2020</v>
      </c>
    </row>
    <row r="824" spans="1:8" ht="29.25" customHeight="1">
      <c r="A824" s="90" t="s">
        <v>121</v>
      </c>
      <c r="B824" s="118" t="s">
        <v>839</v>
      </c>
      <c r="C824" s="210" t="s">
        <v>25</v>
      </c>
      <c r="D824" s="211">
        <v>69204.362500000003</v>
      </c>
      <c r="E824" s="210" t="s">
        <v>556</v>
      </c>
      <c r="F824" s="212" t="s">
        <v>559</v>
      </c>
      <c r="G824" s="212" t="s">
        <v>543</v>
      </c>
      <c r="H824" s="212">
        <v>2020</v>
      </c>
    </row>
    <row r="825" spans="1:8" ht="29.25" customHeight="1">
      <c r="A825" s="90" t="s">
        <v>121</v>
      </c>
      <c r="B825" s="118" t="s">
        <v>815</v>
      </c>
      <c r="C825" s="210" t="s">
        <v>25</v>
      </c>
      <c r="D825" s="211">
        <v>55678.682499999995</v>
      </c>
      <c r="E825" s="210" t="s">
        <v>541</v>
      </c>
      <c r="F825" s="212" t="s">
        <v>562</v>
      </c>
      <c r="G825" s="212" t="s">
        <v>543</v>
      </c>
      <c r="H825" s="212">
        <v>2020</v>
      </c>
    </row>
    <row r="826" spans="1:8" ht="29.25" customHeight="1">
      <c r="A826" s="90" t="s">
        <v>121</v>
      </c>
      <c r="B826" s="118" t="s">
        <v>267</v>
      </c>
      <c r="C826" s="210" t="s">
        <v>25</v>
      </c>
      <c r="D826" s="211">
        <v>36764.227500000001</v>
      </c>
      <c r="E826" s="210" t="s">
        <v>541</v>
      </c>
      <c r="F826" s="212" t="s">
        <v>548</v>
      </c>
      <c r="G826" s="212" t="s">
        <v>543</v>
      </c>
      <c r="H826" s="212">
        <v>2020</v>
      </c>
    </row>
    <row r="827" spans="1:8" ht="29.25" customHeight="1">
      <c r="A827" s="90" t="s">
        <v>121</v>
      </c>
      <c r="B827" s="118" t="s">
        <v>370</v>
      </c>
      <c r="C827" s="210" t="s">
        <v>25</v>
      </c>
      <c r="D827" s="211">
        <v>32924.47</v>
      </c>
      <c r="E827" s="210" t="s">
        <v>564</v>
      </c>
      <c r="F827" s="212" t="s">
        <v>559</v>
      </c>
      <c r="G827" s="212" t="s">
        <v>543</v>
      </c>
      <c r="H827" s="212">
        <v>2020</v>
      </c>
    </row>
    <row r="828" spans="1:8" ht="29.25" customHeight="1">
      <c r="A828" s="90" t="s">
        <v>121</v>
      </c>
      <c r="B828" s="118" t="s">
        <v>727</v>
      </c>
      <c r="C828" s="210" t="s">
        <v>25</v>
      </c>
      <c r="D828" s="211">
        <v>27416</v>
      </c>
      <c r="E828" s="210" t="s">
        <v>541</v>
      </c>
      <c r="F828" s="212" t="s">
        <v>728</v>
      </c>
      <c r="G828" s="212" t="s">
        <v>543</v>
      </c>
      <c r="H828" s="212">
        <v>2020</v>
      </c>
    </row>
    <row r="829" spans="1:8" ht="29.25" customHeight="1">
      <c r="A829" s="90" t="s">
        <v>121</v>
      </c>
      <c r="B829" s="118" t="s">
        <v>716</v>
      </c>
      <c r="C829" s="210" t="s">
        <v>25</v>
      </c>
      <c r="D829" s="211">
        <v>25770.255000000001</v>
      </c>
      <c r="E829" s="210" t="s">
        <v>564</v>
      </c>
      <c r="F829" s="212" t="s">
        <v>614</v>
      </c>
      <c r="G829" s="212" t="s">
        <v>543</v>
      </c>
      <c r="H829" s="212">
        <v>2020</v>
      </c>
    </row>
    <row r="830" spans="1:8" ht="29.25" customHeight="1">
      <c r="A830" s="90" t="s">
        <v>121</v>
      </c>
      <c r="B830" s="118" t="s">
        <v>379</v>
      </c>
      <c r="C830" s="210" t="s">
        <v>25</v>
      </c>
      <c r="D830" s="211">
        <v>25000</v>
      </c>
      <c r="E830" s="210" t="s">
        <v>546</v>
      </c>
      <c r="F830" s="212" t="s">
        <v>565</v>
      </c>
      <c r="G830" s="212" t="s">
        <v>543</v>
      </c>
      <c r="H830" s="212">
        <v>2021</v>
      </c>
    </row>
    <row r="831" spans="1:8" ht="29.25" customHeight="1">
      <c r="A831" s="90" t="s">
        <v>121</v>
      </c>
      <c r="B831" s="118" t="s">
        <v>428</v>
      </c>
      <c r="C831" s="210" t="s">
        <v>25</v>
      </c>
      <c r="D831" s="211">
        <v>20000</v>
      </c>
      <c r="E831" s="210" t="s">
        <v>546</v>
      </c>
      <c r="F831" s="212" t="s">
        <v>553</v>
      </c>
      <c r="G831" s="212" t="s">
        <v>543</v>
      </c>
      <c r="H831" s="212">
        <v>2021</v>
      </c>
    </row>
    <row r="832" spans="1:8" ht="29.25" customHeight="1">
      <c r="A832" s="90" t="s">
        <v>121</v>
      </c>
      <c r="B832" s="118" t="s">
        <v>686</v>
      </c>
      <c r="C832" s="210" t="s">
        <v>25</v>
      </c>
      <c r="D832" s="211">
        <v>18850.544999999998</v>
      </c>
      <c r="E832" s="210" t="s">
        <v>541</v>
      </c>
      <c r="F832" s="212" t="s">
        <v>548</v>
      </c>
      <c r="G832" s="212" t="s">
        <v>543</v>
      </c>
      <c r="H832" s="212">
        <v>2020</v>
      </c>
    </row>
    <row r="833" spans="1:8" ht="29.25" customHeight="1">
      <c r="A833" s="90" t="s">
        <v>121</v>
      </c>
      <c r="B833" s="118" t="s">
        <v>673</v>
      </c>
      <c r="C833" s="210" t="s">
        <v>25</v>
      </c>
      <c r="D833" s="211">
        <v>17309</v>
      </c>
      <c r="E833" s="210" t="s">
        <v>546</v>
      </c>
      <c r="F833" s="212" t="s">
        <v>550</v>
      </c>
      <c r="G833" s="212" t="s">
        <v>543</v>
      </c>
      <c r="H833" s="212">
        <v>2021</v>
      </c>
    </row>
    <row r="834" spans="1:8" ht="29.25" customHeight="1">
      <c r="A834" s="90" t="s">
        <v>121</v>
      </c>
      <c r="B834" s="118" t="s">
        <v>268</v>
      </c>
      <c r="C834" s="210" t="s">
        <v>25</v>
      </c>
      <c r="D834" s="211">
        <v>16425</v>
      </c>
      <c r="E834" s="210" t="s">
        <v>556</v>
      </c>
      <c r="F834" s="212" t="s">
        <v>548</v>
      </c>
      <c r="G834" s="212" t="s">
        <v>558</v>
      </c>
      <c r="H834" s="212">
        <v>2020</v>
      </c>
    </row>
    <row r="835" spans="1:8" ht="29.25" customHeight="1">
      <c r="A835" s="90" t="s">
        <v>121</v>
      </c>
      <c r="B835" s="118" t="s">
        <v>658</v>
      </c>
      <c r="C835" s="210" t="s">
        <v>25</v>
      </c>
      <c r="D835" s="211">
        <v>16211.352500000001</v>
      </c>
      <c r="E835" s="210" t="s">
        <v>556</v>
      </c>
      <c r="F835" s="212" t="s">
        <v>559</v>
      </c>
      <c r="G835" s="212" t="s">
        <v>572</v>
      </c>
      <c r="H835" s="212">
        <v>2020</v>
      </c>
    </row>
    <row r="836" spans="1:8" ht="29.25" customHeight="1">
      <c r="A836" s="90" t="s">
        <v>121</v>
      </c>
      <c r="B836" s="118" t="s">
        <v>109</v>
      </c>
      <c r="C836" s="210" t="s">
        <v>25</v>
      </c>
      <c r="D836" s="211">
        <v>15000</v>
      </c>
      <c r="E836" s="210" t="s">
        <v>544</v>
      </c>
      <c r="F836" s="212" t="s">
        <v>554</v>
      </c>
      <c r="G836" s="212" t="s">
        <v>543</v>
      </c>
      <c r="H836" s="212">
        <v>2021</v>
      </c>
    </row>
    <row r="837" spans="1:8" ht="29.25" customHeight="1">
      <c r="A837" s="90" t="s">
        <v>121</v>
      </c>
      <c r="B837" s="118" t="s">
        <v>647</v>
      </c>
      <c r="C837" s="210" t="s">
        <v>25</v>
      </c>
      <c r="D837" s="211">
        <v>13913.497500000001</v>
      </c>
      <c r="E837" s="210" t="s">
        <v>556</v>
      </c>
      <c r="F837" s="212" t="s">
        <v>560</v>
      </c>
      <c r="G837" s="212" t="s">
        <v>572</v>
      </c>
      <c r="H837" s="212">
        <v>2020</v>
      </c>
    </row>
    <row r="838" spans="1:8" ht="29.25" customHeight="1">
      <c r="A838" s="90" t="s">
        <v>121</v>
      </c>
      <c r="B838" s="118" t="s">
        <v>505</v>
      </c>
      <c r="C838" s="210" t="s">
        <v>25</v>
      </c>
      <c r="D838" s="211">
        <v>5900</v>
      </c>
      <c r="E838" s="210" t="s">
        <v>544</v>
      </c>
      <c r="F838" s="212" t="s">
        <v>550</v>
      </c>
      <c r="G838" s="212" t="s">
        <v>543</v>
      </c>
      <c r="H838" s="212">
        <v>2021</v>
      </c>
    </row>
    <row r="839" spans="1:8" ht="29.25" customHeight="1">
      <c r="A839" s="90" t="s">
        <v>121</v>
      </c>
      <c r="B839" s="118" t="s">
        <v>269</v>
      </c>
      <c r="C839" s="210" t="s">
        <v>25</v>
      </c>
      <c r="D839" s="211">
        <v>5400.3950000000004</v>
      </c>
      <c r="E839" s="210" t="s">
        <v>541</v>
      </c>
      <c r="F839" s="212" t="s">
        <v>562</v>
      </c>
      <c r="G839" s="212" t="s">
        <v>543</v>
      </c>
      <c r="H839" s="212">
        <v>2020</v>
      </c>
    </row>
    <row r="840" spans="1:8" ht="29.25" customHeight="1">
      <c r="A840" s="90" t="s">
        <v>121</v>
      </c>
      <c r="B840" s="118" t="s">
        <v>588</v>
      </c>
      <c r="C840" s="210" t="s">
        <v>25</v>
      </c>
      <c r="D840" s="211">
        <v>4794.7025000000003</v>
      </c>
      <c r="E840" s="210" t="s">
        <v>556</v>
      </c>
      <c r="F840" s="212" t="s">
        <v>545</v>
      </c>
      <c r="G840" s="212" t="s">
        <v>543</v>
      </c>
      <c r="H840" s="212">
        <v>2020</v>
      </c>
    </row>
    <row r="841" spans="1:8" ht="29.25" customHeight="1">
      <c r="A841" s="90" t="s">
        <v>121</v>
      </c>
      <c r="B841" s="118" t="s">
        <v>269</v>
      </c>
      <c r="C841" s="210" t="s">
        <v>25</v>
      </c>
      <c r="D841" s="211">
        <v>4635</v>
      </c>
      <c r="E841" s="210" t="s">
        <v>544</v>
      </c>
      <c r="F841" s="212" t="s">
        <v>565</v>
      </c>
      <c r="G841" s="212" t="s">
        <v>543</v>
      </c>
      <c r="H841" s="212">
        <v>2021</v>
      </c>
    </row>
    <row r="842" spans="1:8" ht="29.25" customHeight="1">
      <c r="A842" s="90" t="s">
        <v>121</v>
      </c>
      <c r="B842" s="118" t="s">
        <v>490</v>
      </c>
      <c r="C842" s="210" t="s">
        <v>25</v>
      </c>
      <c r="D842" s="211">
        <v>4243</v>
      </c>
      <c r="E842" s="210" t="s">
        <v>544</v>
      </c>
      <c r="F842" s="212" t="s">
        <v>552</v>
      </c>
      <c r="G842" s="212" t="s">
        <v>543</v>
      </c>
      <c r="H842" s="212">
        <v>2021</v>
      </c>
    </row>
    <row r="843" spans="1:8" ht="29.25" customHeight="1">
      <c r="A843" s="90" t="s">
        <v>121</v>
      </c>
      <c r="B843" s="118" t="s">
        <v>580</v>
      </c>
      <c r="C843" s="210" t="s">
        <v>25</v>
      </c>
      <c r="D843" s="211">
        <v>3772.1424999999999</v>
      </c>
      <c r="E843" s="210" t="s">
        <v>541</v>
      </c>
      <c r="F843" s="212" t="s">
        <v>553</v>
      </c>
      <c r="G843" s="212" t="s">
        <v>543</v>
      </c>
      <c r="H843" s="212">
        <v>2020</v>
      </c>
    </row>
    <row r="844" spans="1:8" ht="29.25" customHeight="1">
      <c r="A844" s="90" t="s">
        <v>121</v>
      </c>
      <c r="B844" s="118" t="s">
        <v>563</v>
      </c>
      <c r="C844" s="210" t="s">
        <v>25</v>
      </c>
      <c r="D844" s="211">
        <v>2271</v>
      </c>
      <c r="E844" s="210" t="s">
        <v>556</v>
      </c>
      <c r="F844" s="212" t="s">
        <v>560</v>
      </c>
      <c r="G844" s="212" t="s">
        <v>543</v>
      </c>
      <c r="H844" s="212">
        <v>2020</v>
      </c>
    </row>
    <row r="845" spans="1:8" ht="29.25" customHeight="1">
      <c r="A845" s="90" t="s">
        <v>121</v>
      </c>
      <c r="B845" s="118" t="s">
        <v>920</v>
      </c>
      <c r="C845" s="210" t="s">
        <v>26</v>
      </c>
      <c r="D845" s="211">
        <v>273950.21499999997</v>
      </c>
      <c r="E845" s="210" t="s">
        <v>564</v>
      </c>
      <c r="F845" s="212" t="s">
        <v>553</v>
      </c>
      <c r="G845" s="212" t="s">
        <v>543</v>
      </c>
      <c r="H845" s="212">
        <v>2020</v>
      </c>
    </row>
    <row r="846" spans="1:8" ht="29.25" customHeight="1">
      <c r="A846" s="90" t="s">
        <v>121</v>
      </c>
      <c r="B846" s="118" t="s">
        <v>95</v>
      </c>
      <c r="C846" s="210" t="s">
        <v>26</v>
      </c>
      <c r="D846" s="211">
        <v>198251.72500000001</v>
      </c>
      <c r="E846" s="210" t="s">
        <v>541</v>
      </c>
      <c r="F846" s="212" t="s">
        <v>607</v>
      </c>
      <c r="G846" s="212" t="s">
        <v>543</v>
      </c>
      <c r="H846" s="212">
        <v>2020</v>
      </c>
    </row>
    <row r="847" spans="1:8" ht="29.25" customHeight="1">
      <c r="A847" s="90" t="s">
        <v>121</v>
      </c>
      <c r="B847" s="118" t="s">
        <v>270</v>
      </c>
      <c r="C847" s="210" t="s">
        <v>26</v>
      </c>
      <c r="D847" s="211">
        <v>98048.107499999998</v>
      </c>
      <c r="E847" s="210" t="s">
        <v>556</v>
      </c>
      <c r="F847" s="212" t="s">
        <v>553</v>
      </c>
      <c r="G847" s="212" t="s">
        <v>543</v>
      </c>
      <c r="H847" s="212">
        <v>2020</v>
      </c>
    </row>
    <row r="848" spans="1:8" ht="29.25" customHeight="1">
      <c r="A848" s="90" t="s">
        <v>121</v>
      </c>
      <c r="B848" s="118" t="s">
        <v>403</v>
      </c>
      <c r="C848" s="210" t="s">
        <v>26</v>
      </c>
      <c r="D848" s="211">
        <v>86000</v>
      </c>
      <c r="E848" s="210" t="s">
        <v>544</v>
      </c>
      <c r="F848" s="212" t="s">
        <v>549</v>
      </c>
      <c r="G848" s="212" t="s">
        <v>543</v>
      </c>
      <c r="H848" s="212">
        <v>2021</v>
      </c>
    </row>
    <row r="849" spans="1:8" ht="29.25" customHeight="1">
      <c r="A849" s="90" t="s">
        <v>121</v>
      </c>
      <c r="B849" s="118" t="s">
        <v>846</v>
      </c>
      <c r="C849" s="210" t="s">
        <v>26</v>
      </c>
      <c r="D849" s="211">
        <v>71383.112500000003</v>
      </c>
      <c r="E849" s="210" t="s">
        <v>541</v>
      </c>
      <c r="F849" s="212" t="s">
        <v>560</v>
      </c>
      <c r="G849" s="212" t="s">
        <v>572</v>
      </c>
      <c r="H849" s="212">
        <v>2020</v>
      </c>
    </row>
    <row r="850" spans="1:8" ht="29.25" customHeight="1">
      <c r="A850" s="90" t="s">
        <v>121</v>
      </c>
      <c r="B850" s="118" t="s">
        <v>826</v>
      </c>
      <c r="C850" s="210" t="s">
        <v>26</v>
      </c>
      <c r="D850" s="211">
        <v>60641.875</v>
      </c>
      <c r="E850" s="210" t="s">
        <v>541</v>
      </c>
      <c r="F850" s="212" t="s">
        <v>562</v>
      </c>
      <c r="G850" s="212" t="s">
        <v>572</v>
      </c>
      <c r="H850" s="212">
        <v>2020</v>
      </c>
    </row>
    <row r="851" spans="1:8" ht="29.25" customHeight="1">
      <c r="A851" s="90" t="s">
        <v>121</v>
      </c>
      <c r="B851" s="118" t="s">
        <v>821</v>
      </c>
      <c r="C851" s="210" t="s">
        <v>26</v>
      </c>
      <c r="D851" s="211">
        <v>59949.032500000001</v>
      </c>
      <c r="E851" s="210" t="s">
        <v>541</v>
      </c>
      <c r="F851" s="212" t="s">
        <v>628</v>
      </c>
      <c r="G851" s="212" t="s">
        <v>543</v>
      </c>
      <c r="H851" s="212">
        <v>2020</v>
      </c>
    </row>
    <row r="852" spans="1:8" ht="29.25" customHeight="1">
      <c r="A852" s="90" t="s">
        <v>121</v>
      </c>
      <c r="B852" s="118" t="s">
        <v>812</v>
      </c>
      <c r="C852" s="210" t="s">
        <v>26</v>
      </c>
      <c r="D852" s="211">
        <v>55183.380000000005</v>
      </c>
      <c r="E852" s="210" t="s">
        <v>541</v>
      </c>
      <c r="F852" s="212" t="s">
        <v>568</v>
      </c>
      <c r="G852" s="212" t="s">
        <v>543</v>
      </c>
      <c r="H852" s="212">
        <v>2020</v>
      </c>
    </row>
    <row r="853" spans="1:8" ht="29.25" customHeight="1">
      <c r="A853" s="90" t="s">
        <v>121</v>
      </c>
      <c r="B853" s="118" t="s">
        <v>270</v>
      </c>
      <c r="C853" s="210" t="s">
        <v>26</v>
      </c>
      <c r="D853" s="211">
        <v>43368</v>
      </c>
      <c r="E853" s="210" t="s">
        <v>546</v>
      </c>
      <c r="F853" s="212" t="s">
        <v>553</v>
      </c>
      <c r="G853" s="212" t="s">
        <v>543</v>
      </c>
      <c r="H853" s="212">
        <v>2021</v>
      </c>
    </row>
    <row r="854" spans="1:8" ht="29.25" customHeight="1">
      <c r="A854" s="90" t="s">
        <v>121</v>
      </c>
      <c r="B854" s="118" t="s">
        <v>758</v>
      </c>
      <c r="C854" s="210" t="s">
        <v>26</v>
      </c>
      <c r="D854" s="211">
        <v>35549.9375</v>
      </c>
      <c r="E854" s="210" t="s">
        <v>541</v>
      </c>
      <c r="F854" s="212" t="s">
        <v>548</v>
      </c>
      <c r="G854" s="212" t="s">
        <v>543</v>
      </c>
      <c r="H854" s="212">
        <v>2020</v>
      </c>
    </row>
    <row r="855" spans="1:8" ht="29.25" customHeight="1">
      <c r="A855" s="90" t="s">
        <v>121</v>
      </c>
      <c r="B855" s="118" t="s">
        <v>435</v>
      </c>
      <c r="C855" s="210" t="s">
        <v>26</v>
      </c>
      <c r="D855" s="211">
        <v>21000</v>
      </c>
      <c r="E855" s="210" t="s">
        <v>544</v>
      </c>
      <c r="F855" s="212" t="s">
        <v>551</v>
      </c>
      <c r="G855" s="212" t="s">
        <v>543</v>
      </c>
      <c r="H855" s="212">
        <v>2021</v>
      </c>
    </row>
    <row r="856" spans="1:8" ht="29.25" customHeight="1">
      <c r="A856" s="90" t="s">
        <v>121</v>
      </c>
      <c r="B856" s="118" t="s">
        <v>676</v>
      </c>
      <c r="C856" s="210" t="s">
        <v>26</v>
      </c>
      <c r="D856" s="211">
        <v>17499.72</v>
      </c>
      <c r="E856" s="210" t="s">
        <v>556</v>
      </c>
      <c r="F856" s="212" t="s">
        <v>559</v>
      </c>
      <c r="G856" s="212" t="s">
        <v>543</v>
      </c>
      <c r="H856" s="212">
        <v>2020</v>
      </c>
    </row>
    <row r="857" spans="1:8" ht="29.25" customHeight="1">
      <c r="A857" s="90" t="s">
        <v>121</v>
      </c>
      <c r="B857" s="118" t="s">
        <v>672</v>
      </c>
      <c r="C857" s="210" t="s">
        <v>26</v>
      </c>
      <c r="D857" s="211">
        <v>17172.907500000001</v>
      </c>
      <c r="E857" s="210" t="s">
        <v>564</v>
      </c>
      <c r="F857" s="212" t="s">
        <v>559</v>
      </c>
      <c r="G857" s="212" t="s">
        <v>543</v>
      </c>
      <c r="H857" s="212">
        <v>2020</v>
      </c>
    </row>
    <row r="858" spans="1:8" ht="29.25" customHeight="1">
      <c r="A858" s="90" t="s">
        <v>121</v>
      </c>
      <c r="B858" s="118" t="s">
        <v>605</v>
      </c>
      <c r="C858" s="210" t="s">
        <v>26</v>
      </c>
      <c r="D858" s="211">
        <v>6600</v>
      </c>
      <c r="E858" s="210" t="s">
        <v>544</v>
      </c>
      <c r="F858" s="212" t="s">
        <v>548</v>
      </c>
      <c r="G858" s="212" t="s">
        <v>543</v>
      </c>
      <c r="H858" s="212">
        <v>2021</v>
      </c>
    </row>
    <row r="859" spans="1:8" ht="29.25" customHeight="1">
      <c r="A859" s="90" t="s">
        <v>121</v>
      </c>
      <c r="B859" s="118" t="s">
        <v>485</v>
      </c>
      <c r="C859" s="210" t="s">
        <v>26</v>
      </c>
      <c r="D859" s="211">
        <v>6037</v>
      </c>
      <c r="E859" s="210" t="s">
        <v>546</v>
      </c>
      <c r="F859" s="212" t="s">
        <v>551</v>
      </c>
      <c r="G859" s="212" t="s">
        <v>543</v>
      </c>
      <c r="H859" s="212">
        <v>2021</v>
      </c>
    </row>
    <row r="860" spans="1:8" ht="29.25" customHeight="1">
      <c r="A860" s="90" t="s">
        <v>121</v>
      </c>
      <c r="B860" s="118" t="s">
        <v>593</v>
      </c>
      <c r="C860" s="210" t="s">
        <v>26</v>
      </c>
      <c r="D860" s="211">
        <v>5406.2049999999999</v>
      </c>
      <c r="E860" s="210" t="s">
        <v>556</v>
      </c>
      <c r="F860" s="212" t="s">
        <v>579</v>
      </c>
      <c r="G860" s="212" t="s">
        <v>543</v>
      </c>
      <c r="H860" s="212">
        <v>2020</v>
      </c>
    </row>
    <row r="861" spans="1:8" ht="29.25" customHeight="1">
      <c r="A861" s="90" t="s">
        <v>121</v>
      </c>
      <c r="B861" s="118" t="s">
        <v>463</v>
      </c>
      <c r="C861" s="210" t="s">
        <v>26</v>
      </c>
      <c r="D861" s="211">
        <v>3722</v>
      </c>
      <c r="E861" s="210" t="s">
        <v>544</v>
      </c>
      <c r="F861" s="212" t="s">
        <v>552</v>
      </c>
      <c r="G861" s="212" t="s">
        <v>543</v>
      </c>
      <c r="H861" s="212">
        <v>2021</v>
      </c>
    </row>
    <row r="862" spans="1:8" ht="29.25" customHeight="1">
      <c r="A862" s="90" t="s">
        <v>121</v>
      </c>
      <c r="B862" s="118" t="s">
        <v>500</v>
      </c>
      <c r="C862" s="210" t="s">
        <v>26</v>
      </c>
      <c r="D862" s="211">
        <v>2592</v>
      </c>
      <c r="E862" s="210" t="s">
        <v>546</v>
      </c>
      <c r="F862" s="212" t="s">
        <v>551</v>
      </c>
      <c r="G862" s="212" t="s">
        <v>543</v>
      </c>
      <c r="H862" s="212">
        <v>2021</v>
      </c>
    </row>
    <row r="863" spans="1:8" ht="29.25" customHeight="1">
      <c r="A863" s="90" t="s">
        <v>121</v>
      </c>
      <c r="B863" s="118" t="s">
        <v>557</v>
      </c>
      <c r="C863" s="210" t="s">
        <v>26</v>
      </c>
      <c r="D863" s="211">
        <v>2000</v>
      </c>
      <c r="E863" s="210" t="s">
        <v>556</v>
      </c>
      <c r="F863" s="212" t="s">
        <v>545</v>
      </c>
      <c r="G863" s="212" t="s">
        <v>558</v>
      </c>
      <c r="H863" s="212">
        <v>2020</v>
      </c>
    </row>
    <row r="864" spans="1:8" ht="29.25" customHeight="1">
      <c r="A864" s="90" t="s">
        <v>121</v>
      </c>
      <c r="B864" s="118" t="s">
        <v>378</v>
      </c>
      <c r="C864" s="210" t="s">
        <v>26</v>
      </c>
      <c r="D864" s="211">
        <v>2000</v>
      </c>
      <c r="E864" s="210" t="s">
        <v>546</v>
      </c>
      <c r="F864" s="212" t="s">
        <v>545</v>
      </c>
      <c r="G864" s="212" t="s">
        <v>543</v>
      </c>
      <c r="H864" s="212">
        <v>2021</v>
      </c>
    </row>
  </sheetData>
  <autoFilter ref="A1:H864"/>
  <sortState ref="A2:H864">
    <sortCondition ref="C2:C864"/>
    <sortCondition descending="1" ref="D2:D864"/>
    <sortCondition ref="B2:B864"/>
  </sortState>
  <customSheetViews>
    <customSheetView guid="{67B56ECE-405C-4574-830E-8288B238DD46}" topLeftCell="A594">
      <selection activeCell="C599" sqref="C599"/>
      <pageMargins left="0.7" right="0.7" top="0.75" bottom="0.75" header="0.3" footer="0.3"/>
      <pageSetup paperSize="9" orientation="portrait" horizontalDpi="4294967295" verticalDpi="4294967295" r:id="rId1"/>
    </customSheetView>
    <customSheetView guid="{536E65A8-AAEB-4C8E-B41F-640591C62A68}" topLeftCell="A594">
      <selection activeCell="C599" sqref="C599"/>
      <pageMargins left="0.7" right="0.7" top="0.75" bottom="0.75" header="0.3" footer="0.3"/>
      <pageSetup paperSize="9" orientation="portrait" horizontalDpi="4294967295" verticalDpi="4294967295" r:id="rId2"/>
    </customSheetView>
    <customSheetView guid="{AB0FB087-82D7-4F94-8308-D6F3FB89D9A7}" topLeftCell="A630">
      <selection activeCell="C599" sqref="C599"/>
      <pageMargins left="0.7" right="0.7" top="0.75" bottom="0.75" header="0.3" footer="0.3"/>
      <pageSetup paperSize="9" orientation="portrait" horizontalDpi="4294967295" verticalDpi="4294967295" r:id="rId3"/>
    </customSheetView>
    <customSheetView guid="{9ADFB77C-52E6-44E4-A9A7-73B42124B1CE}" topLeftCell="A594">
      <selection activeCell="C599" sqref="C599"/>
      <pageMargins left="0.7" right="0.7" top="0.75" bottom="0.75" header="0.3" footer="0.3"/>
      <pageSetup paperSize="9" orientation="portrait" horizontalDpi="4294967295" verticalDpi="4294967295" r:id="rId4"/>
    </customSheetView>
    <customSheetView guid="{442317D0-433B-45B3-A35B-DECDC5831118}" topLeftCell="A594">
      <selection activeCell="C599" sqref="C599"/>
      <pageMargins left="0.7" right="0.7" top="0.75" bottom="0.75" header="0.3" footer="0.3"/>
      <pageSetup paperSize="9" orientation="portrait" horizontalDpi="4294967295" verticalDpi="4294967295" r:id="rId5"/>
    </customSheetView>
    <customSheetView guid="{4B727CD6-1A2D-47E2-85CD-D58EBDFEFC1D}" topLeftCell="A594">
      <selection activeCell="C599" sqref="C599"/>
      <pageMargins left="0.7" right="0.7" top="0.75" bottom="0.75" header="0.3" footer="0.3"/>
      <pageSetup paperSize="9" orientation="portrait" horizontalDpi="4294967295" verticalDpi="4294967295" r:id="rId6"/>
    </customSheetView>
    <customSheetView guid="{474539C2-E8AC-48AA-8CD1-F699CD323E9D}" topLeftCell="A594">
      <selection activeCell="C599" sqref="C599"/>
      <pageMargins left="0.7" right="0.7" top="0.75" bottom="0.75" header="0.3" footer="0.3"/>
      <pageSetup paperSize="9" orientation="portrait" horizontalDpi="4294967295" verticalDpi="4294967295" r:id="rId7"/>
    </customSheetView>
    <customSheetView guid="{538723AC-9229-4670-8249-E98D66836D0E}" topLeftCell="A594">
      <selection activeCell="C599" sqref="C599"/>
      <pageMargins left="0.7" right="0.7" top="0.75" bottom="0.75" header="0.3" footer="0.3"/>
      <pageSetup paperSize="9" orientation="portrait" horizontalDpi="4294967295" verticalDpi="4294967295" r:id="rId8"/>
    </customSheetView>
    <customSheetView guid="{E758E5EE-8625-48A2-971E-697CE8C60C72}" topLeftCell="A594">
      <selection activeCell="C599" sqref="C599"/>
      <pageMargins left="0.7" right="0.7" top="0.75" bottom="0.75" header="0.3" footer="0.3"/>
      <pageSetup paperSize="9" orientation="portrait" horizontalDpi="4294967295" verticalDpi="4294967295" r:id="rId9"/>
    </customSheetView>
    <customSheetView guid="{9FC68027-15F4-4341-99AC-C65335EA83EB}" topLeftCell="A70">
      <selection activeCell="E4" sqref="E4"/>
      <pageMargins left="0.7" right="0.7" top="0.75" bottom="0.75" header="0.3" footer="0.3"/>
      <pageSetup paperSize="9" orientation="portrait" horizontalDpi="4294967295" verticalDpi="4294967295" r:id="rId10"/>
    </customSheetView>
    <customSheetView guid="{454C9484-A227-478A-AEC9-42331D2E7685}">
      <selection activeCell="E4" sqref="E4"/>
      <pageMargins left="0.7" right="0.7" top="0.75" bottom="0.75" header="0.3" footer="0.3"/>
      <pageSetup paperSize="9" orientation="portrait" horizontalDpi="4294967295" verticalDpi="4294967295" r:id="rId11"/>
    </customSheetView>
    <customSheetView guid="{70B7FB2F-66D5-4C0C-AC76-C517C7B127EE}">
      <selection activeCell="E4" sqref="E4"/>
      <pageMargins left="0.7" right="0.7" top="0.75" bottom="0.75" header="0.3" footer="0.3"/>
      <pageSetup paperSize="9" orientation="portrait" horizontalDpi="4294967295" verticalDpi="4294967295" r:id="rId12"/>
    </customSheetView>
    <customSheetView guid="{E2834DDA-36CC-45A1-8008-8C5A40581360}" topLeftCell="A594">
      <selection activeCell="C599" sqref="C599"/>
      <pageMargins left="0.7" right="0.7" top="0.75" bottom="0.75" header="0.3" footer="0.3"/>
      <pageSetup paperSize="9" orientation="portrait" horizontalDpi="4294967295" verticalDpi="4294967295" r:id="rId13"/>
    </customSheetView>
    <customSheetView guid="{22D968EB-EE4A-4C46-8AD2-A8EE6619CA18}" topLeftCell="A594">
      <selection activeCell="C599" sqref="C599"/>
      <pageMargins left="0.7" right="0.7" top="0.75" bottom="0.75" header="0.3" footer="0.3"/>
      <pageSetup paperSize="9" orientation="portrait" horizontalDpi="4294967295" verticalDpi="4294967295" r:id="rId14"/>
    </customSheetView>
    <customSheetView guid="{C08720C7-9518-48A9-8FAF-B0B2D1B17670}">
      <selection activeCell="E4" sqref="E4"/>
      <pageMargins left="0.7" right="0.7" top="0.75" bottom="0.75" header="0.3" footer="0.3"/>
      <pageSetup paperSize="9" orientation="portrait" horizontalDpi="4294967295" verticalDpi="4294967295" r:id="rId15"/>
    </customSheetView>
    <customSheetView guid="{C4836E1C-180B-498B-917D-ECE7D41D90B2}">
      <selection activeCell="E4" sqref="E4"/>
      <pageMargins left="0.7" right="0.7" top="0.75" bottom="0.75" header="0.3" footer="0.3"/>
      <pageSetup paperSize="9" orientation="portrait" horizontalDpi="4294967295" verticalDpi="4294967295" r:id="rId16"/>
    </customSheetView>
    <customSheetView guid="{DA7CE3CE-4011-48A4-A2B5-7F126370BA27}">
      <selection activeCell="E4" sqref="E4"/>
      <pageMargins left="0.7" right="0.7" top="0.75" bottom="0.75" header="0.3" footer="0.3"/>
      <pageSetup paperSize="9" orientation="portrait" horizontalDpi="4294967295" verticalDpi="4294967295" r:id="rId17"/>
    </customSheetView>
    <customSheetView guid="{17F0863B-C506-4DF1-B4DD-7CBE167402D2}" topLeftCell="A70">
      <selection activeCell="E4" sqref="E4"/>
      <pageMargins left="0.7" right="0.7" top="0.75" bottom="0.75" header="0.3" footer="0.3"/>
      <pageSetup paperSize="9" orientation="portrait" horizontalDpi="4294967295" verticalDpi="4294967295" r:id="rId18"/>
    </customSheetView>
    <customSheetView guid="{FB15CA71-0B67-4D54-8490-E4E2BF42F407}" topLeftCell="A70">
      <selection activeCell="E4" sqref="E4"/>
      <pageMargins left="0.7" right="0.7" top="0.75" bottom="0.75" header="0.3" footer="0.3"/>
      <pageSetup paperSize="9" orientation="portrait" horizontalDpi="4294967295" verticalDpi="4294967295" r:id="rId19"/>
    </customSheetView>
    <customSheetView guid="{A785E94F-F6B9-4A4B-AA0E-19C389DEBEE7}" topLeftCell="A594">
      <selection activeCell="C599" sqref="C599"/>
      <pageMargins left="0.7" right="0.7" top="0.75" bottom="0.75" header="0.3" footer="0.3"/>
      <pageSetup paperSize="9" orientation="portrait" horizontalDpi="4294967295" verticalDpi="4294967295" r:id="rId20"/>
    </customSheetView>
    <customSheetView guid="{138900E3-D716-4F4C-92C0-ED4C4004654F}" topLeftCell="A594">
      <selection activeCell="C599" sqref="C599"/>
      <pageMargins left="0.7" right="0.7" top="0.75" bottom="0.75" header="0.3" footer="0.3"/>
      <pageSetup paperSize="9" orientation="portrait" horizontalDpi="4294967295" verticalDpi="4294967295" r:id="rId21"/>
    </customSheetView>
    <customSheetView guid="{D5B5D6D9-C182-4443-8C56-57642350C7E4}" topLeftCell="A594">
      <selection activeCell="C599" sqref="C599"/>
      <pageMargins left="0.7" right="0.7" top="0.75" bottom="0.75" header="0.3" footer="0.3"/>
      <pageSetup paperSize="9" orientation="portrait" horizontalDpi="4294967295" verticalDpi="4294967295" r:id="rId22"/>
    </customSheetView>
    <customSheetView guid="{1F7AFC76-5635-405C-A6BB-7712DB01BE3F}" topLeftCell="A594">
      <selection activeCell="C599" sqref="C599"/>
      <pageMargins left="0.7" right="0.7" top="0.75" bottom="0.75" header="0.3" footer="0.3"/>
      <pageSetup paperSize="9" orientation="portrait" horizontalDpi="4294967295" verticalDpi="4294967295" r:id="rId23"/>
    </customSheetView>
  </customSheetViews>
  <pageMargins left="0.7" right="0.7" top="0.75" bottom="0.75" header="0.3" footer="0.3"/>
  <pageSetup paperSize="9" orientation="portrait" horizontalDpi="4294967295" verticalDpi="4294967295"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03E9948EC5C74AB522ED73700547DB" ma:contentTypeVersion="3" ma:contentTypeDescription="Create a new document." ma:contentTypeScope="" ma:versionID="c9fd3b146f9adbbd64ea49ec7c2f0de1">
  <xsd:schema xmlns:xsd="http://www.w3.org/2001/XMLSchema" xmlns:xs="http://www.w3.org/2001/XMLSchema" xmlns:p="http://schemas.microsoft.com/office/2006/metadata/properties" targetNamespace="http://schemas.microsoft.com/office/2006/metadata/properties" ma:root="true" ma:fieldsID="c4c53e4adff4a49a1eaad53da888092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659C9E-637A-4F0A-8C0F-4699323B74B8}">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A77BFC2-1B17-46CD-9DFC-2E86528C1105}">
  <ds:schemaRefs>
    <ds:schemaRef ds:uri="http://schemas.microsoft.com/sharepoint/v3/contenttype/forms"/>
  </ds:schemaRefs>
</ds:datastoreItem>
</file>

<file path=customXml/itemProps3.xml><?xml version="1.0" encoding="utf-8"?>
<ds:datastoreItem xmlns:ds="http://schemas.openxmlformats.org/officeDocument/2006/customXml" ds:itemID="{A233F28A-BB9D-4C7B-A4F2-F352F1E13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 Funding Allocations</vt:lpstr>
      <vt:lpstr>2024 Allocations</vt:lpstr>
      <vt:lpstr>2023 Allocations</vt:lpstr>
      <vt:lpstr>2022 Allocations</vt:lpstr>
      <vt:lpstr>Sheet1</vt:lpstr>
      <vt:lpstr>Sheet2</vt:lpstr>
      <vt:lpstr>2021Allocations</vt:lpstr>
      <vt:lpstr>2021</vt:lpstr>
      <vt:lpstr>2020</vt:lpstr>
      <vt:lpstr>2020 Allocations</vt:lpstr>
      <vt:lpstr>Stability Funding National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Eileen Davey (DRCD)</dc:creator>
  <cp:lastModifiedBy>Kenneth Jordan (DRCD)</cp:lastModifiedBy>
  <cp:lastPrinted>2024-04-30T11:22:43Z</cp:lastPrinted>
  <dcterms:created xsi:type="dcterms:W3CDTF">2021-02-11T11:15:36Z</dcterms:created>
  <dcterms:modified xsi:type="dcterms:W3CDTF">2024-07-08T14:57:59Z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0x010100F103E9948EC5C74AB522ED73700547DB</vt:lpwstr>
  </property>
  <property fmtid="{D5CDD505-2E9C-101B-9397-08002B2CF9AE}" pid="3" name="eDocs_FileTopics">
    <vt:lpwstr>3;#Administration|69de52f0-4635-46fd-ab40-afe2eb3f944d</vt:lpwstr>
  </property>
  <property fmtid="{D5CDD505-2E9C-101B-9397-08002B2CF9AE}" pid="4" name="eDocs_DocumentTopics">
    <vt:lpwstr/>
  </property>
  <property fmtid="{D5CDD505-2E9C-101B-9397-08002B2CF9AE}" pid="5" name="eDocs_Year">
    <vt:lpwstr>14;#2020|c08ed375-5a5c-42b6-80a6-ddad75d58a8c</vt:lpwstr>
  </property>
  <property fmtid="{D5CDD505-2E9C-101B-9397-08002B2CF9AE}" pid="6" name="eDocs_SeriesSubSeries">
    <vt:lpwstr>4;#007|c3f8644f-f503-46f9-a3e0-59b697d80680</vt:lpwstr>
  </property>
  <property fmtid="{D5CDD505-2E9C-101B-9397-08002B2CF9AE}" pid="7" name="eDocs_SecurityClassificationTaxHTField0">
    <vt:lpwstr>Unclassified|633aad03-fabf-442b-85c7-8209b03da9f6</vt:lpwstr>
  </property>
  <property fmtid="{D5CDD505-2E9C-101B-9397-08002B2CF9AE}" pid="8" name="_dlc_policyId">
    <vt:lpwstr>0x0101000BC94875665D404BB1351B53C41FD2C0|151133126</vt:lpwstr>
  </property>
  <property fmtid="{D5CDD505-2E9C-101B-9397-08002B2CF9AE}" pid="9" name="ItemRetentionFormula">
    <vt:lpwstr>&lt;formula id="Microsoft.Office.RecordsManagement.PolicyFeatures.Expiration.Formula.BuiltIn"&gt;&lt;number&gt;3&lt;/number&gt;&lt;property&gt;Modified&lt;/property&gt;&lt;period&gt;months&lt;/period&gt;&lt;/formula&gt;</vt:lpwstr>
  </property>
  <property fmtid="{D5CDD505-2E9C-101B-9397-08002B2CF9AE}" pid="10" name="eDocs_SecurityClassification">
    <vt:lpwstr>4;#Unclassified|633aad03-fabf-442b-85c7-8209b03da9f6</vt:lpwstr>
  </property>
  <property fmtid="{D5CDD505-2E9C-101B-9397-08002B2CF9AE}" pid="11" name="_docset_NoMedatataSyncRequired">
    <vt:lpwstr>False</vt:lpwstr>
  </property>
  <property fmtid="{D5CDD505-2E9C-101B-9397-08002B2CF9AE}" pid="12" name="eDocs_Series">
    <vt:lpwstr>1;#004|5f7a0e96-4d16-4bc7-8d2d-9cad01784662</vt:lpwstr>
  </property>
  <property fmtid="{D5CDD505-2E9C-101B-9397-08002B2CF9AE}" pid="13" name="ge25f6a3ef6f42d4865685f2a74bf8c7">
    <vt:lpwstr/>
  </property>
  <property fmtid="{D5CDD505-2E9C-101B-9397-08002B2CF9AE}" pid="14" name="eDocs_RetentionPeriodTerm">
    <vt:lpwstr/>
  </property>
</Properties>
</file>