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oireachtas.local\dfs\Staff\boylanb\Desktop_Win10\"/>
    </mc:Choice>
  </mc:AlternateContent>
  <xr:revisionPtr revIDLastSave="0" documentId="8_{66000A42-AA40-4283-AF0E-C9575DFB5024}" xr6:coauthVersionLast="46" xr6:coauthVersionMax="46" xr10:uidLastSave="{00000000-0000-0000-0000-000000000000}"/>
  <bookViews>
    <workbookView xWindow="2340" yWindow="2340" windowWidth="15375" windowHeight="7875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K23" i="1"/>
  <c r="I23" i="1"/>
  <c r="H23" i="1"/>
  <c r="F23" i="1"/>
  <c r="E23" i="1"/>
  <c r="B23" i="1"/>
  <c r="L22" i="1"/>
  <c r="K22" i="1"/>
  <c r="I22" i="1"/>
  <c r="H22" i="1"/>
  <c r="F22" i="1"/>
  <c r="E22" i="1"/>
  <c r="B22" i="1"/>
  <c r="L21" i="1"/>
  <c r="K21" i="1"/>
  <c r="I21" i="1"/>
  <c r="H21" i="1"/>
  <c r="F21" i="1"/>
  <c r="E21" i="1"/>
  <c r="B21" i="1"/>
  <c r="L20" i="1"/>
  <c r="K20" i="1"/>
  <c r="M20" i="1" s="1"/>
  <c r="I20" i="1"/>
  <c r="H20" i="1"/>
  <c r="J20" i="1" s="1"/>
  <c r="F20" i="1"/>
  <c r="C20" i="1" s="1"/>
  <c r="E20" i="1"/>
  <c r="B20" i="1"/>
  <c r="L19" i="1"/>
  <c r="K19" i="1"/>
  <c r="I19" i="1"/>
  <c r="H19" i="1"/>
  <c r="F19" i="1"/>
  <c r="E19" i="1"/>
  <c r="G19" i="1" s="1"/>
  <c r="B19" i="1"/>
  <c r="L18" i="1"/>
  <c r="K18" i="1"/>
  <c r="I18" i="1"/>
  <c r="H18" i="1"/>
  <c r="F18" i="1"/>
  <c r="E18" i="1"/>
  <c r="B18" i="1"/>
  <c r="L17" i="1"/>
  <c r="K17" i="1"/>
  <c r="I17" i="1"/>
  <c r="H17" i="1"/>
  <c r="F17" i="1"/>
  <c r="E17" i="1"/>
  <c r="B17" i="1"/>
  <c r="L16" i="1"/>
  <c r="K16" i="1"/>
  <c r="I16" i="1"/>
  <c r="H16" i="1"/>
  <c r="F16" i="1"/>
  <c r="E16" i="1"/>
  <c r="B16" i="1"/>
  <c r="L12" i="1"/>
  <c r="K12" i="1"/>
  <c r="I12" i="1"/>
  <c r="H12" i="1"/>
  <c r="F12" i="1"/>
  <c r="E12" i="1"/>
  <c r="B12" i="1"/>
  <c r="L11" i="1"/>
  <c r="K11" i="1"/>
  <c r="I11" i="1"/>
  <c r="H11" i="1"/>
  <c r="F11" i="1"/>
  <c r="E11" i="1"/>
  <c r="G11" i="1" s="1"/>
  <c r="B11" i="1"/>
  <c r="L10" i="1"/>
  <c r="K10" i="1"/>
  <c r="I10" i="1"/>
  <c r="H10" i="1"/>
  <c r="J10" i="1" s="1"/>
  <c r="F10" i="1"/>
  <c r="E10" i="1"/>
  <c r="B10" i="1"/>
  <c r="L9" i="1"/>
  <c r="K9" i="1"/>
  <c r="I9" i="1"/>
  <c r="H9" i="1"/>
  <c r="F9" i="1"/>
  <c r="E9" i="1"/>
  <c r="B9" i="1"/>
  <c r="L8" i="1"/>
  <c r="K8" i="1"/>
  <c r="I8" i="1"/>
  <c r="H8" i="1"/>
  <c r="F8" i="1"/>
  <c r="E8" i="1"/>
  <c r="B8" i="1"/>
  <c r="L7" i="1"/>
  <c r="K7" i="1"/>
  <c r="I7" i="1"/>
  <c r="H7" i="1"/>
  <c r="F7" i="1"/>
  <c r="E7" i="1"/>
  <c r="G7" i="1" s="1"/>
  <c r="B7" i="1"/>
  <c r="L6" i="1"/>
  <c r="K6" i="1"/>
  <c r="I6" i="1"/>
  <c r="H6" i="1"/>
  <c r="F6" i="1"/>
  <c r="E6" i="1"/>
  <c r="B6" i="1"/>
  <c r="L5" i="1"/>
  <c r="K5" i="1"/>
  <c r="I5" i="1"/>
  <c r="H5" i="1"/>
  <c r="F5" i="1"/>
  <c r="E5" i="1"/>
  <c r="B5" i="1"/>
  <c r="D3" i="1"/>
  <c r="A1" i="1"/>
  <c r="C6" i="1" l="1"/>
  <c r="C8" i="1"/>
  <c r="C10" i="1"/>
  <c r="C12" i="1"/>
  <c r="C19" i="1"/>
  <c r="C18" i="1"/>
  <c r="M8" i="1"/>
  <c r="C17" i="1"/>
  <c r="J12" i="1"/>
  <c r="H13" i="1"/>
  <c r="L13" i="1"/>
  <c r="C22" i="1"/>
  <c r="D22" i="1" s="1"/>
  <c r="H24" i="1"/>
  <c r="E13" i="1"/>
  <c r="I24" i="1"/>
  <c r="M18" i="1"/>
  <c r="C5" i="1"/>
  <c r="J8" i="1"/>
  <c r="M12" i="1"/>
  <c r="M16" i="1"/>
  <c r="D20" i="1"/>
  <c r="G23" i="1"/>
  <c r="J6" i="1"/>
  <c r="M10" i="1"/>
  <c r="L24" i="1"/>
  <c r="L27" i="1" s="1"/>
  <c r="D18" i="1"/>
  <c r="G21" i="1"/>
  <c r="D12" i="1"/>
  <c r="C21" i="1"/>
  <c r="D21" i="1" s="1"/>
  <c r="K13" i="1"/>
  <c r="M6" i="1"/>
  <c r="D10" i="1"/>
  <c r="C16" i="1"/>
  <c r="G17" i="1"/>
  <c r="J22" i="1"/>
  <c r="C23" i="1"/>
  <c r="D8" i="1"/>
  <c r="D6" i="1"/>
  <c r="G9" i="1"/>
  <c r="F24" i="1"/>
  <c r="J18" i="1"/>
  <c r="M22" i="1"/>
  <c r="G6" i="1"/>
  <c r="C7" i="1"/>
  <c r="D7" i="1" s="1"/>
  <c r="G8" i="1"/>
  <c r="C9" i="1"/>
  <c r="D9" i="1" s="1"/>
  <c r="G10" i="1"/>
  <c r="C11" i="1"/>
  <c r="D11" i="1" s="1"/>
  <c r="G12" i="1"/>
  <c r="G16" i="1"/>
  <c r="D17" i="1"/>
  <c r="G18" i="1"/>
  <c r="D19" i="1"/>
  <c r="G20" i="1"/>
  <c r="G22" i="1"/>
  <c r="B13" i="1"/>
  <c r="G5" i="1"/>
  <c r="J5" i="1"/>
  <c r="J7" i="1"/>
  <c r="J9" i="1"/>
  <c r="J11" i="1"/>
  <c r="J17" i="1"/>
  <c r="J19" i="1"/>
  <c r="J21" i="1"/>
  <c r="D23" i="1"/>
  <c r="M7" i="1"/>
  <c r="M9" i="1"/>
  <c r="M11" i="1"/>
  <c r="M17" i="1"/>
  <c r="M24" i="1" s="1"/>
  <c r="M19" i="1"/>
  <c r="M21" i="1"/>
  <c r="M23" i="1"/>
  <c r="D5" i="1"/>
  <c r="D13" i="1" s="1"/>
  <c r="M5" i="1"/>
  <c r="F13" i="1"/>
  <c r="F27" i="1" s="1"/>
  <c r="J16" i="1"/>
  <c r="B24" i="1"/>
  <c r="K24" i="1"/>
  <c r="E24" i="1"/>
  <c r="I13" i="1"/>
  <c r="I27" i="1" s="1"/>
  <c r="J23" i="1"/>
  <c r="J13" i="1" l="1"/>
  <c r="C24" i="1"/>
  <c r="B27" i="1"/>
  <c r="H27" i="1"/>
  <c r="G13" i="1"/>
  <c r="G27" i="1" s="1"/>
  <c r="E27" i="1"/>
  <c r="K27" i="1"/>
  <c r="D16" i="1"/>
  <c r="D24" i="1" s="1"/>
  <c r="D27" i="1" s="1"/>
  <c r="C13" i="1"/>
  <c r="C27" i="1" s="1"/>
  <c r="M13" i="1"/>
  <c r="M27" i="1" s="1"/>
  <c r="G24" i="1"/>
  <c r="J24" i="1"/>
  <c r="J27" i="1" s="1"/>
</calcChain>
</file>

<file path=xl/sharedStrings.xml><?xml version="1.0" encoding="utf-8"?>
<sst xmlns="http://schemas.openxmlformats.org/spreadsheetml/2006/main" count="36" uniqueCount="28">
  <si>
    <t>Overall</t>
  </si>
  <si>
    <t>Army</t>
  </si>
  <si>
    <t>Naval Service</t>
  </si>
  <si>
    <t>Air Corps</t>
  </si>
  <si>
    <t>Establishment</t>
  </si>
  <si>
    <t>Current</t>
  </si>
  <si>
    <t>+/-</t>
  </si>
  <si>
    <t>Officers</t>
  </si>
  <si>
    <t>Lieutenant General</t>
  </si>
  <si>
    <t>Major General</t>
  </si>
  <si>
    <t>Brigadier General (Commodore NS)</t>
  </si>
  <si>
    <t>Colonel (Captain NS)</t>
  </si>
  <si>
    <t>Lieutenant Colonel (Commander NS)</t>
  </si>
  <si>
    <t>Commandant  (Lt Commander NS)</t>
  </si>
  <si>
    <t>Captain  (Lieutenant NS)</t>
  </si>
  <si>
    <t>Lieutenant  (Ensign NS)</t>
  </si>
  <si>
    <t>Total Officers</t>
  </si>
  <si>
    <t>Enlisted Personnel</t>
  </si>
  <si>
    <t>Sergeant Major (Warrant Officer NS)</t>
  </si>
  <si>
    <t>Brigade Quartermaster (Senior Chief Petty Officer NS)</t>
  </si>
  <si>
    <t>Company Sergeant  (Chief Petty Officer  NS)</t>
  </si>
  <si>
    <t>Company Quartermaster (Senior Petty Officer NS)</t>
  </si>
  <si>
    <t>Sergeant (Petty Officer NS)</t>
  </si>
  <si>
    <t>Corporal (leading Seaman NS)</t>
  </si>
  <si>
    <t>Private (Seamen NS)</t>
  </si>
  <si>
    <t>Cadet (Classified as enlisted personnel in training)</t>
  </si>
  <si>
    <t>Total Enlisted Personnel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</si>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</sst>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;\-0;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2" borderId="0" xfId="0" applyFont="1" applyFill="1" applyProtection="1">
      <protection hidden="1"/>
    </xf>
    <xf numFmtId="3" fontId="0" fillId="3" borderId="0" xfId="0" applyNumberFormat="1" applyFill="1" applyProtection="1">
      <protection hidden="1"/>
    </xf>
    <xf numFmtId="164" fontId="0" fillId="3" borderId="0" xfId="0" applyNumberFormat="1" applyFill="1" applyProtection="1">
      <protection hidden="1"/>
    </xf>
    <xf numFmtId="0" fontId="0" fillId="4" borderId="0" xfId="0" applyFill="1" applyProtection="1">
      <protection hidden="1"/>
    </xf>
    <xf numFmtId="164" fontId="0" fillId="4" borderId="0" xfId="0" applyNumberFormat="1" applyFill="1" applyProtection="1">
      <protection hidden="1"/>
    </xf>
    <xf numFmtId="0" fontId="0" fillId="5" borderId="0" xfId="0" applyFill="1" applyProtection="1">
      <protection hidden="1"/>
    </xf>
    <xf numFmtId="164" fontId="0" fillId="5" borderId="0" xfId="0" applyNumberFormat="1" applyFill="1" applyProtection="1">
      <protection hidden="1"/>
    </xf>
    <xf numFmtId="0" fontId="0" fillId="6" borderId="0" xfId="0" applyFill="1" applyProtection="1">
      <protection hidden="1"/>
    </xf>
    <xf numFmtId="164" fontId="0" fillId="6" borderId="0" xfId="0" applyNumberFormat="1" applyFill="1" applyProtection="1">
      <protection hidden="1"/>
    </xf>
    <xf numFmtId="3" fontId="0" fillId="3" borderId="1" xfId="0" applyNumberFormat="1" applyFill="1" applyBorder="1" applyProtection="1">
      <protection hidden="1"/>
    </xf>
    <xf numFmtId="164" fontId="0" fillId="3" borderId="1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164" fontId="0" fillId="4" borderId="1" xfId="0" applyNumberFormat="1" applyFill="1" applyBorder="1" applyProtection="1">
      <protection hidden="1"/>
    </xf>
    <xf numFmtId="0" fontId="0" fillId="5" borderId="1" xfId="0" applyFill="1" applyBorder="1" applyProtection="1">
      <protection hidden="1"/>
    </xf>
    <xf numFmtId="164" fontId="0" fillId="5" borderId="1" xfId="0" applyNumberFormat="1" applyFill="1" applyBorder="1" applyProtection="1">
      <protection hidden="1"/>
    </xf>
    <xf numFmtId="0" fontId="0" fillId="6" borderId="1" xfId="0" applyFill="1" applyBorder="1" applyProtection="1">
      <protection hidden="1"/>
    </xf>
    <xf numFmtId="164" fontId="0" fillId="6" borderId="1" xfId="0" applyNumberFormat="1" applyFill="1" applyBorder="1" applyProtection="1">
      <protection hidden="1"/>
    </xf>
    <xf numFmtId="0" fontId="5" fillId="2" borderId="0" xfId="0" applyFont="1" applyFill="1" applyProtection="1">
      <protection hidden="1"/>
    </xf>
    <xf numFmtId="3" fontId="1" fillId="3" borderId="0" xfId="0" applyNumberFormat="1" applyFont="1" applyFill="1" applyProtection="1">
      <protection hidden="1"/>
    </xf>
    <xf numFmtId="164" fontId="1" fillId="3" borderId="0" xfId="0" applyNumberFormat="1" applyFont="1" applyFill="1" applyProtection="1">
      <protection hidden="1"/>
    </xf>
    <xf numFmtId="0" fontId="1" fillId="4" borderId="0" xfId="0" applyFont="1" applyFill="1" applyProtection="1">
      <protection hidden="1"/>
    </xf>
    <xf numFmtId="164" fontId="1" fillId="4" borderId="0" xfId="0" applyNumberFormat="1" applyFont="1" applyFill="1" applyProtection="1">
      <protection hidden="1"/>
    </xf>
    <xf numFmtId="0" fontId="1" fillId="5" borderId="0" xfId="0" applyFont="1" applyFill="1" applyProtection="1">
      <protection hidden="1"/>
    </xf>
    <xf numFmtId="164" fontId="1" fillId="5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0" fontId="1" fillId="6" borderId="0" xfId="0" applyFont="1" applyFill="1" applyProtection="1">
      <protection hidden="1"/>
    </xf>
    <xf numFmtId="164" fontId="1" fillId="6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3" fontId="0" fillId="3" borderId="0" xfId="0" applyNumberFormat="1" applyFill="1" applyBorder="1" applyProtection="1">
      <protection hidden="1"/>
    </xf>
    <xf numFmtId="164" fontId="0" fillId="3" borderId="0" xfId="0" applyNumberFormat="1" applyFill="1" applyBorder="1" applyProtection="1">
      <protection hidden="1"/>
    </xf>
    <xf numFmtId="0" fontId="0" fillId="4" borderId="0" xfId="0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0" fontId="0" fillId="5" borderId="0" xfId="0" applyFill="1" applyBorder="1" applyProtection="1">
      <protection hidden="1"/>
    </xf>
    <xf numFmtId="164" fontId="0" fillId="5" borderId="0" xfId="0" applyNumberFormat="1" applyFill="1" applyBorder="1" applyProtection="1">
      <protection hidden="1"/>
    </xf>
    <xf numFmtId="0" fontId="0" fillId="6" borderId="0" xfId="0" applyFill="1" applyBorder="1" applyProtection="1">
      <protection hidden="1"/>
    </xf>
    <xf numFmtId="164" fontId="0" fillId="6" borderId="0" xfId="0" applyNumberFormat="1" applyFill="1" applyBorder="1" applyProtection="1">
      <protection hidden="1"/>
    </xf>
    <xf numFmtId="0" fontId="7" fillId="2" borderId="0" xfId="0" applyFont="1" applyFill="1" applyProtection="1">
      <protection hidden="1"/>
    </xf>
    <xf numFmtId="3" fontId="1" fillId="3" borderId="1" xfId="0" applyNumberFormat="1" applyFont="1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3" fontId="8" fillId="3" borderId="0" xfId="0" applyNumberFormat="1" applyFont="1" applyFill="1" applyProtection="1">
      <protection hidden="1"/>
    </xf>
    <xf numFmtId="164" fontId="8" fillId="3" borderId="0" xfId="0" applyNumberFormat="1" applyFont="1" applyFill="1" applyProtection="1">
      <protection hidden="1"/>
    </xf>
    <xf numFmtId="3" fontId="8" fillId="4" borderId="0" xfId="0" applyNumberFormat="1" applyFont="1" applyFill="1" applyProtection="1">
      <protection hidden="1"/>
    </xf>
    <xf numFmtId="164" fontId="8" fillId="4" borderId="0" xfId="0" applyNumberFormat="1" applyFont="1" applyFill="1" applyProtection="1">
      <protection hidden="1"/>
    </xf>
    <xf numFmtId="3" fontId="8" fillId="5" borderId="0" xfId="0" applyNumberFormat="1" applyFont="1" applyFill="1" applyProtection="1">
      <protection hidden="1"/>
    </xf>
    <xf numFmtId="164" fontId="8" fillId="5" borderId="0" xfId="0" applyNumberFormat="1" applyFont="1" applyFill="1" applyProtection="1">
      <protection hidden="1"/>
    </xf>
    <xf numFmtId="3" fontId="8" fillId="6" borderId="0" xfId="0" applyNumberFormat="1" applyFont="1" applyFill="1" applyProtection="1">
      <protection hidden="1"/>
    </xf>
    <xf numFmtId="164" fontId="8" fillId="6" borderId="0" xfId="0" applyNumberFormat="1" applyFont="1" applyFill="1" applyProtection="1">
      <protection hidden="1"/>
    </xf>
    <xf numFmtId="3" fontId="0" fillId="0" borderId="0" xfId="0" applyNumberFormat="1"/>
    <xf numFmtId="0" fontId="2" fillId="0" borderId="0" xfId="0" applyFont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ienr01\AppData\Local\Microsoft\Windows\INetCache\Content.Outlook\I984AQNN\Strength%20Analysis%20Dynamic%20Update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Strength "/>
      <sheetName val="Strength Analysis"/>
      <sheetName val="Commission"/>
      <sheetName val="Pres 1"/>
      <sheetName val="Pres 2"/>
      <sheetName val="Static Values for Lists"/>
    </sheetNames>
    <sheetDataSet>
      <sheetData sheetId="0"/>
      <sheetData sheetId="1">
        <row r="1">
          <cell r="B1" t="str">
            <v>October 2021</v>
          </cell>
        </row>
        <row r="11">
          <cell r="C11">
            <v>1</v>
          </cell>
          <cell r="D11">
            <v>2</v>
          </cell>
          <cell r="E11">
            <v>8</v>
          </cell>
          <cell r="F11">
            <v>39</v>
          </cell>
          <cell r="G11">
            <v>139</v>
          </cell>
          <cell r="H11">
            <v>336</v>
          </cell>
          <cell r="I11">
            <v>452</v>
          </cell>
          <cell r="J11">
            <v>256</v>
          </cell>
          <cell r="L11">
            <v>43</v>
          </cell>
          <cell r="M11">
            <v>43</v>
          </cell>
          <cell r="N11">
            <v>246</v>
          </cell>
          <cell r="O11">
            <v>198</v>
          </cell>
          <cell r="P11">
            <v>1330</v>
          </cell>
          <cell r="Q11">
            <v>1801</v>
          </cell>
          <cell r="S11">
            <v>4606</v>
          </cell>
        </row>
        <row r="15">
          <cell r="C15">
            <v>1</v>
          </cell>
          <cell r="D15">
            <v>2</v>
          </cell>
          <cell r="E15">
            <v>6</v>
          </cell>
          <cell r="F15">
            <v>35</v>
          </cell>
          <cell r="G15">
            <v>112</v>
          </cell>
          <cell r="H15">
            <v>255</v>
          </cell>
          <cell r="I15">
            <v>306</v>
          </cell>
          <cell r="J15">
            <v>167</v>
          </cell>
          <cell r="L15">
            <v>29</v>
          </cell>
          <cell r="M15">
            <v>32</v>
          </cell>
          <cell r="N15">
            <v>115</v>
          </cell>
          <cell r="O15">
            <v>169</v>
          </cell>
          <cell r="P15">
            <v>973</v>
          </cell>
          <cell r="Q15">
            <v>1438</v>
          </cell>
          <cell r="S15">
            <v>3880</v>
          </cell>
          <cell r="T15">
            <v>0</v>
          </cell>
        </row>
        <row r="16">
          <cell r="C16">
            <v>1</v>
          </cell>
          <cell r="D16">
            <v>2</v>
          </cell>
          <cell r="E16">
            <v>6</v>
          </cell>
          <cell r="F16">
            <v>35</v>
          </cell>
          <cell r="G16">
            <v>107</v>
          </cell>
          <cell r="H16">
            <v>258</v>
          </cell>
          <cell r="I16">
            <v>233</v>
          </cell>
          <cell r="J16">
            <v>293</v>
          </cell>
          <cell r="L16">
            <v>27</v>
          </cell>
          <cell r="M16">
            <v>31</v>
          </cell>
          <cell r="N16">
            <v>109</v>
          </cell>
          <cell r="O16">
            <v>165</v>
          </cell>
          <cell r="P16">
            <v>789</v>
          </cell>
          <cell r="Q16">
            <v>1184</v>
          </cell>
          <cell r="S16">
            <v>3628</v>
          </cell>
          <cell r="T16">
            <v>78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2</v>
          </cell>
          <cell r="G20">
            <v>13</v>
          </cell>
          <cell r="H20">
            <v>45</v>
          </cell>
          <cell r="I20">
            <v>81</v>
          </cell>
          <cell r="J20">
            <v>41</v>
          </cell>
          <cell r="L20">
            <v>6</v>
          </cell>
          <cell r="M20">
            <v>7</v>
          </cell>
          <cell r="N20">
            <v>75</v>
          </cell>
          <cell r="O20">
            <v>15</v>
          </cell>
          <cell r="P20">
            <v>226</v>
          </cell>
          <cell r="Q20">
            <v>180</v>
          </cell>
          <cell r="S20">
            <v>402</v>
          </cell>
          <cell r="T20">
            <v>0</v>
          </cell>
        </row>
        <row r="21">
          <cell r="C21">
            <v>0</v>
          </cell>
          <cell r="D21">
            <v>0</v>
          </cell>
          <cell r="E21">
            <v>1</v>
          </cell>
          <cell r="F21">
            <v>3</v>
          </cell>
          <cell r="G21">
            <v>13</v>
          </cell>
          <cell r="H21">
            <v>50</v>
          </cell>
          <cell r="I21">
            <v>59</v>
          </cell>
          <cell r="J21">
            <v>38</v>
          </cell>
          <cell r="L21">
            <v>6</v>
          </cell>
          <cell r="M21">
            <v>6</v>
          </cell>
          <cell r="N21">
            <v>72</v>
          </cell>
          <cell r="O21">
            <v>14</v>
          </cell>
          <cell r="P21">
            <v>128</v>
          </cell>
          <cell r="Q21">
            <v>144</v>
          </cell>
          <cell r="S21">
            <v>332</v>
          </cell>
          <cell r="T21">
            <v>12</v>
          </cell>
        </row>
        <row r="25">
          <cell r="E25">
            <v>1</v>
          </cell>
          <cell r="F25">
            <v>2</v>
          </cell>
          <cell r="G25">
            <v>14</v>
          </cell>
          <cell r="H25">
            <v>36</v>
          </cell>
          <cell r="I25">
            <v>65</v>
          </cell>
          <cell r="J25">
            <v>48</v>
          </cell>
          <cell r="L25">
            <v>8</v>
          </cell>
          <cell r="M25">
            <v>4</v>
          </cell>
          <cell r="N25">
            <v>56</v>
          </cell>
          <cell r="O25">
            <v>14</v>
          </cell>
          <cell r="P25">
            <v>131</v>
          </cell>
          <cell r="Q25">
            <v>183</v>
          </cell>
          <cell r="S25">
            <v>324</v>
          </cell>
          <cell r="T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2</v>
          </cell>
          <cell r="G26">
            <v>16</v>
          </cell>
          <cell r="H26">
            <v>44</v>
          </cell>
          <cell r="I26">
            <v>41</v>
          </cell>
          <cell r="J26">
            <v>56</v>
          </cell>
          <cell r="L26">
            <v>6</v>
          </cell>
          <cell r="M26">
            <v>4</v>
          </cell>
          <cell r="N26">
            <v>48</v>
          </cell>
          <cell r="O26">
            <v>14</v>
          </cell>
          <cell r="P26">
            <v>92</v>
          </cell>
          <cell r="Q26">
            <v>138</v>
          </cell>
          <cell r="S26">
            <v>271</v>
          </cell>
          <cell r="T26">
            <v>15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workbookViewId="0">
      <selection activeCell="N8" sqref="N8"/>
    </sheetView>
  </sheetViews>
  <sheetFormatPr defaultRowHeight="15" x14ac:dyDescent="0.25"/>
  <cols>
    <col min="1" max="1" width="43.85546875" customWidth="1"/>
    <col min="2" max="2" width="10" customWidth="1"/>
    <col min="3" max="4" width="10.28515625" customWidth="1"/>
    <col min="5" max="5" width="10.85546875" customWidth="1"/>
    <col min="6" max="6" width="8.42578125" customWidth="1"/>
    <col min="7" max="7" width="10.28515625" customWidth="1"/>
    <col min="8" max="8" width="9.85546875" customWidth="1"/>
    <col min="9" max="9" width="7.140625" customWidth="1"/>
    <col min="10" max="10" width="10.28515625" customWidth="1"/>
    <col min="11" max="11" width="9.5703125" customWidth="1"/>
    <col min="12" max="12" width="8.28515625" customWidth="1"/>
    <col min="13" max="13" width="10.28515625" customWidth="1"/>
    <col min="14" max="14" width="12.140625" bestFit="1" customWidth="1"/>
    <col min="15" max="15" width="12" bestFit="1" customWidth="1"/>
    <col min="16" max="16" width="17.7109375" bestFit="1" customWidth="1"/>
    <col min="17" max="17" width="8.140625" bestFit="1" customWidth="1"/>
    <col min="18" max="18" width="33.28515625" bestFit="1" customWidth="1"/>
  </cols>
  <sheetData>
    <row r="1" spans="1:13" ht="18.75" x14ac:dyDescent="0.25">
      <c r="A1" s="57" t="str">
        <f>"Strength versus Establishment by Rank and Branch - " &amp; '[1]Strength Analysis'!B1</f>
        <v>Strength versus Establishment by Rank and Branch - October 2021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25">
      <c r="A2" s="1"/>
      <c r="B2" s="58" t="s">
        <v>0</v>
      </c>
      <c r="C2" s="59"/>
      <c r="D2" s="59"/>
      <c r="E2" s="60" t="s">
        <v>1</v>
      </c>
      <c r="F2" s="59"/>
      <c r="G2" s="59"/>
      <c r="H2" s="61" t="s">
        <v>2</v>
      </c>
      <c r="I2" s="59"/>
      <c r="J2" s="59"/>
      <c r="K2" s="62" t="s">
        <v>3</v>
      </c>
      <c r="L2" s="59"/>
      <c r="M2" s="59"/>
    </row>
    <row r="3" spans="1:13" s="7" customFormat="1" x14ac:dyDescent="0.25">
      <c r="A3" s="2"/>
      <c r="B3" s="3" t="s">
        <v>4</v>
      </c>
      <c r="C3" s="3" t="s">
        <v>5</v>
      </c>
      <c r="D3" s="3" t="str">
        <f>"+/-"</f>
        <v>+/-</v>
      </c>
      <c r="E3" s="4" t="s">
        <v>4</v>
      </c>
      <c r="F3" s="4" t="s">
        <v>5</v>
      </c>
      <c r="G3" s="4" t="s">
        <v>6</v>
      </c>
      <c r="H3" s="5" t="s">
        <v>4</v>
      </c>
      <c r="I3" s="5" t="s">
        <v>5</v>
      </c>
      <c r="J3" s="5" t="s">
        <v>6</v>
      </c>
      <c r="K3" s="6" t="s">
        <v>4</v>
      </c>
      <c r="L3" s="6" t="s">
        <v>5</v>
      </c>
      <c r="M3" s="6" t="s">
        <v>6</v>
      </c>
    </row>
    <row r="4" spans="1:13" x14ac:dyDescent="0.25">
      <c r="A4" s="8" t="s">
        <v>7</v>
      </c>
      <c r="B4" s="3"/>
      <c r="C4" s="3"/>
      <c r="D4" s="3"/>
      <c r="E4" s="4"/>
      <c r="F4" s="4"/>
      <c r="G4" s="4"/>
      <c r="H4" s="5"/>
      <c r="I4" s="5"/>
      <c r="J4" s="5"/>
      <c r="K4" s="6"/>
      <c r="L4" s="6"/>
      <c r="M4" s="6"/>
    </row>
    <row r="5" spans="1:13" x14ac:dyDescent="0.25">
      <c r="A5" s="1" t="s">
        <v>8</v>
      </c>
      <c r="B5" s="9">
        <f>'[1]Strength Analysis'!C11</f>
        <v>1</v>
      </c>
      <c r="C5" s="9">
        <f t="shared" ref="C5:C12" si="0">F5+I5+L5</f>
        <v>1</v>
      </c>
      <c r="D5" s="10">
        <f>(B5-C5)*-1</f>
        <v>0</v>
      </c>
      <c r="E5" s="11">
        <f>'[1]Strength Analysis'!C15</f>
        <v>1</v>
      </c>
      <c r="F5" s="11">
        <f>'[1]Strength Analysis'!C16</f>
        <v>1</v>
      </c>
      <c r="G5" s="12">
        <f>(E5-F5)*-1</f>
        <v>0</v>
      </c>
      <c r="H5" s="13">
        <f>'[1]Strength Analysis'!C20</f>
        <v>0</v>
      </c>
      <c r="I5" s="13">
        <f>'[1]Strength Analysis'!C21</f>
        <v>0</v>
      </c>
      <c r="J5" s="14">
        <f>(H5-I5)*-1</f>
        <v>0</v>
      </c>
      <c r="K5" s="15">
        <f>'[1]Strength Analysis'!C25</f>
        <v>0</v>
      </c>
      <c r="L5" s="15">
        <f>'[1]Strength Analysis'!C26</f>
        <v>0</v>
      </c>
      <c r="M5" s="16">
        <f>(K5-L5)*-1</f>
        <v>0</v>
      </c>
    </row>
    <row r="6" spans="1:13" x14ac:dyDescent="0.25">
      <c r="A6" s="1" t="s">
        <v>9</v>
      </c>
      <c r="B6" s="9">
        <f>'[1]Strength Analysis'!D11</f>
        <v>2</v>
      </c>
      <c r="C6" s="9">
        <f t="shared" si="0"/>
        <v>2</v>
      </c>
      <c r="D6" s="10">
        <f t="shared" ref="D6:D21" si="1">(B6-C6)*-1</f>
        <v>0</v>
      </c>
      <c r="E6" s="11">
        <f>'[1]Strength Analysis'!D15</f>
        <v>2</v>
      </c>
      <c r="F6" s="11">
        <f>'[1]Strength Analysis'!D16</f>
        <v>2</v>
      </c>
      <c r="G6" s="12">
        <f t="shared" ref="G6:G22" si="2">(E6-F6)*-1</f>
        <v>0</v>
      </c>
      <c r="H6" s="13">
        <f>'[1]Strength Analysis'!D20</f>
        <v>0</v>
      </c>
      <c r="I6" s="13">
        <f>'[1]Strength Analysis'!D21</f>
        <v>0</v>
      </c>
      <c r="J6" s="14">
        <f t="shared" ref="J6:J22" si="3">(H6-I6)*-1</f>
        <v>0</v>
      </c>
      <c r="K6" s="15">
        <f>'[1]Strength Analysis'!D25</f>
        <v>0</v>
      </c>
      <c r="L6" s="15">
        <f>'[1]Strength Analysis'!D26</f>
        <v>0</v>
      </c>
      <c r="M6" s="16">
        <f t="shared" ref="M6:M22" si="4">(K6-L6)*-1</f>
        <v>0</v>
      </c>
    </row>
    <row r="7" spans="1:13" x14ac:dyDescent="0.25">
      <c r="A7" s="1" t="s">
        <v>10</v>
      </c>
      <c r="B7" s="9">
        <f>'[1]Strength Analysis'!E11</f>
        <v>8</v>
      </c>
      <c r="C7" s="9">
        <f t="shared" si="0"/>
        <v>8</v>
      </c>
      <c r="D7" s="10">
        <f t="shared" si="1"/>
        <v>0</v>
      </c>
      <c r="E7" s="11">
        <f>'[1]Strength Analysis'!E15</f>
        <v>6</v>
      </c>
      <c r="F7" s="11">
        <f>'[1]Strength Analysis'!E16</f>
        <v>6</v>
      </c>
      <c r="G7" s="12">
        <f t="shared" si="2"/>
        <v>0</v>
      </c>
      <c r="H7" s="13">
        <f>'[1]Strength Analysis'!E20</f>
        <v>1</v>
      </c>
      <c r="I7" s="13">
        <f>'[1]Strength Analysis'!E21</f>
        <v>1</v>
      </c>
      <c r="J7" s="14">
        <f t="shared" si="3"/>
        <v>0</v>
      </c>
      <c r="K7" s="15">
        <f>'[1]Strength Analysis'!E25</f>
        <v>1</v>
      </c>
      <c r="L7" s="15">
        <f>'[1]Strength Analysis'!E26</f>
        <v>1</v>
      </c>
      <c r="M7" s="16">
        <f t="shared" si="4"/>
        <v>0</v>
      </c>
    </row>
    <row r="8" spans="1:13" x14ac:dyDescent="0.25">
      <c r="A8" s="1" t="s">
        <v>11</v>
      </c>
      <c r="B8" s="9">
        <f>'[1]Strength Analysis'!F11</f>
        <v>39</v>
      </c>
      <c r="C8" s="9">
        <f t="shared" si="0"/>
        <v>40</v>
      </c>
      <c r="D8" s="10">
        <f t="shared" si="1"/>
        <v>1</v>
      </c>
      <c r="E8" s="11">
        <f>'[1]Strength Analysis'!F15</f>
        <v>35</v>
      </c>
      <c r="F8" s="11">
        <f>'[1]Strength Analysis'!F16</f>
        <v>35</v>
      </c>
      <c r="G8" s="12">
        <f t="shared" si="2"/>
        <v>0</v>
      </c>
      <c r="H8" s="13">
        <f>'[1]Strength Analysis'!F20</f>
        <v>2</v>
      </c>
      <c r="I8" s="13">
        <f>'[1]Strength Analysis'!F21</f>
        <v>3</v>
      </c>
      <c r="J8" s="14">
        <f t="shared" si="3"/>
        <v>1</v>
      </c>
      <c r="K8" s="15">
        <f>'[1]Strength Analysis'!F25</f>
        <v>2</v>
      </c>
      <c r="L8" s="15">
        <f>'[1]Strength Analysis'!F26</f>
        <v>2</v>
      </c>
      <c r="M8" s="16">
        <f t="shared" si="4"/>
        <v>0</v>
      </c>
    </row>
    <row r="9" spans="1:13" x14ac:dyDescent="0.25">
      <c r="A9" s="1" t="s">
        <v>12</v>
      </c>
      <c r="B9" s="9">
        <f>'[1]Strength Analysis'!G11</f>
        <v>139</v>
      </c>
      <c r="C9" s="9">
        <f t="shared" si="0"/>
        <v>136</v>
      </c>
      <c r="D9" s="10">
        <f t="shared" si="1"/>
        <v>-3</v>
      </c>
      <c r="E9" s="11">
        <f>'[1]Strength Analysis'!G15</f>
        <v>112</v>
      </c>
      <c r="F9" s="11">
        <f>'[1]Strength Analysis'!G16</f>
        <v>107</v>
      </c>
      <c r="G9" s="12">
        <f t="shared" si="2"/>
        <v>-5</v>
      </c>
      <c r="H9" s="13">
        <f>'[1]Strength Analysis'!G20</f>
        <v>13</v>
      </c>
      <c r="I9" s="13">
        <f>'[1]Strength Analysis'!G21</f>
        <v>13</v>
      </c>
      <c r="J9" s="14">
        <f t="shared" si="3"/>
        <v>0</v>
      </c>
      <c r="K9" s="15">
        <f>'[1]Strength Analysis'!G25</f>
        <v>14</v>
      </c>
      <c r="L9" s="15">
        <f>'[1]Strength Analysis'!G26</f>
        <v>16</v>
      </c>
      <c r="M9" s="16">
        <f t="shared" si="4"/>
        <v>2</v>
      </c>
    </row>
    <row r="10" spans="1:13" x14ac:dyDescent="0.25">
      <c r="A10" s="1" t="s">
        <v>13</v>
      </c>
      <c r="B10" s="9">
        <f>'[1]Strength Analysis'!H11</f>
        <v>336</v>
      </c>
      <c r="C10" s="9">
        <f t="shared" si="0"/>
        <v>352</v>
      </c>
      <c r="D10" s="10">
        <f t="shared" si="1"/>
        <v>16</v>
      </c>
      <c r="E10" s="11">
        <f>'[1]Strength Analysis'!H15</f>
        <v>255</v>
      </c>
      <c r="F10" s="11">
        <f>'[1]Strength Analysis'!H16</f>
        <v>258</v>
      </c>
      <c r="G10" s="12">
        <f t="shared" si="2"/>
        <v>3</v>
      </c>
      <c r="H10" s="13">
        <f>'[1]Strength Analysis'!H20</f>
        <v>45</v>
      </c>
      <c r="I10" s="13">
        <f>'[1]Strength Analysis'!H21</f>
        <v>50</v>
      </c>
      <c r="J10" s="14">
        <f t="shared" si="3"/>
        <v>5</v>
      </c>
      <c r="K10" s="15">
        <f>'[1]Strength Analysis'!H25</f>
        <v>36</v>
      </c>
      <c r="L10" s="15">
        <f>'[1]Strength Analysis'!H26</f>
        <v>44</v>
      </c>
      <c r="M10" s="16">
        <f t="shared" si="4"/>
        <v>8</v>
      </c>
    </row>
    <row r="11" spans="1:13" x14ac:dyDescent="0.25">
      <c r="A11" s="1" t="s">
        <v>14</v>
      </c>
      <c r="B11" s="9">
        <f>'[1]Strength Analysis'!I11</f>
        <v>452</v>
      </c>
      <c r="C11" s="9">
        <f t="shared" si="0"/>
        <v>333</v>
      </c>
      <c r="D11" s="10">
        <f t="shared" si="1"/>
        <v>-119</v>
      </c>
      <c r="E11" s="11">
        <f>'[1]Strength Analysis'!I15</f>
        <v>306</v>
      </c>
      <c r="F11" s="11">
        <f>'[1]Strength Analysis'!I16</f>
        <v>233</v>
      </c>
      <c r="G11" s="12">
        <f t="shared" si="2"/>
        <v>-73</v>
      </c>
      <c r="H11" s="13">
        <f>'[1]Strength Analysis'!I20</f>
        <v>81</v>
      </c>
      <c r="I11" s="13">
        <f>'[1]Strength Analysis'!I21</f>
        <v>59</v>
      </c>
      <c r="J11" s="14">
        <f t="shared" si="3"/>
        <v>-22</v>
      </c>
      <c r="K11" s="15">
        <f>'[1]Strength Analysis'!I25</f>
        <v>65</v>
      </c>
      <c r="L11" s="15">
        <f>'[1]Strength Analysis'!I26</f>
        <v>41</v>
      </c>
      <c r="M11" s="16">
        <f t="shared" si="4"/>
        <v>-24</v>
      </c>
    </row>
    <row r="12" spans="1:13" x14ac:dyDescent="0.25">
      <c r="A12" s="1" t="s">
        <v>15</v>
      </c>
      <c r="B12" s="17">
        <f>'[1]Strength Analysis'!J11</f>
        <v>256</v>
      </c>
      <c r="C12" s="17">
        <f t="shared" si="0"/>
        <v>387</v>
      </c>
      <c r="D12" s="18">
        <f t="shared" si="1"/>
        <v>131</v>
      </c>
      <c r="E12" s="19">
        <f>'[1]Strength Analysis'!J15</f>
        <v>167</v>
      </c>
      <c r="F12" s="19">
        <f>'[1]Strength Analysis'!J16</f>
        <v>293</v>
      </c>
      <c r="G12" s="20">
        <f t="shared" si="2"/>
        <v>126</v>
      </c>
      <c r="H12" s="21">
        <f>'[1]Strength Analysis'!J20</f>
        <v>41</v>
      </c>
      <c r="I12" s="21">
        <f>'[1]Strength Analysis'!J21</f>
        <v>38</v>
      </c>
      <c r="J12" s="22">
        <f t="shared" si="3"/>
        <v>-3</v>
      </c>
      <c r="K12" s="23">
        <f>'[1]Strength Analysis'!J25</f>
        <v>48</v>
      </c>
      <c r="L12" s="23">
        <f>'[1]Strength Analysis'!J26</f>
        <v>56</v>
      </c>
      <c r="M12" s="24">
        <f t="shared" si="4"/>
        <v>8</v>
      </c>
    </row>
    <row r="13" spans="1:13" x14ac:dyDescent="0.25">
      <c r="A13" s="25" t="s">
        <v>16</v>
      </c>
      <c r="B13" s="26">
        <f>SUM(B5:B12)</f>
        <v>1233</v>
      </c>
      <c r="C13" s="26">
        <f t="shared" ref="C13:D13" si="5">SUM(C5:C12)</f>
        <v>1259</v>
      </c>
      <c r="D13" s="27">
        <f t="shared" si="5"/>
        <v>26</v>
      </c>
      <c r="E13" s="28">
        <f>SUM(E5:E12)</f>
        <v>884</v>
      </c>
      <c r="F13" s="28">
        <f t="shared" ref="F13:G13" si="6">SUM(F5:F12)</f>
        <v>935</v>
      </c>
      <c r="G13" s="29">
        <f t="shared" si="6"/>
        <v>51</v>
      </c>
      <c r="H13" s="30">
        <f>SUM(H5:H12)</f>
        <v>183</v>
      </c>
      <c r="I13" s="30">
        <f t="shared" ref="I13:J13" si="7">SUM(I5:I12)</f>
        <v>164</v>
      </c>
      <c r="J13" s="31">
        <f t="shared" si="7"/>
        <v>-19</v>
      </c>
      <c r="K13" s="33">
        <f>SUM(K5:K12)</f>
        <v>166</v>
      </c>
      <c r="L13" s="33">
        <f t="shared" ref="L13:M13" si="8">SUM(L5:L12)</f>
        <v>160</v>
      </c>
      <c r="M13" s="34">
        <f t="shared" si="8"/>
        <v>-6</v>
      </c>
    </row>
    <row r="14" spans="1:13" x14ac:dyDescent="0.25">
      <c r="A14" s="25"/>
      <c r="B14" s="9"/>
      <c r="C14" s="9"/>
      <c r="D14" s="10"/>
      <c r="E14" s="11"/>
      <c r="F14" s="11"/>
      <c r="G14" s="12"/>
      <c r="H14" s="13"/>
      <c r="I14" s="13"/>
      <c r="J14" s="14"/>
      <c r="K14" s="15"/>
      <c r="L14" s="15"/>
      <c r="M14" s="16"/>
    </row>
    <row r="15" spans="1:13" x14ac:dyDescent="0.25">
      <c r="A15" s="35" t="s">
        <v>17</v>
      </c>
      <c r="B15" s="9"/>
      <c r="C15" s="9"/>
      <c r="D15" s="10"/>
      <c r="E15" s="11"/>
      <c r="F15" s="11"/>
      <c r="G15" s="12"/>
      <c r="H15" s="13"/>
      <c r="I15" s="13"/>
      <c r="J15" s="14"/>
      <c r="K15" s="15"/>
      <c r="L15" s="15"/>
      <c r="M15" s="16"/>
    </row>
    <row r="16" spans="1:13" x14ac:dyDescent="0.25">
      <c r="A16" s="1" t="s">
        <v>18</v>
      </c>
      <c r="B16" s="9">
        <f>'[1]Strength Analysis'!L11</f>
        <v>43</v>
      </c>
      <c r="C16" s="9">
        <f t="shared" ref="C16:C23" si="9">F16+I16+L16</f>
        <v>39</v>
      </c>
      <c r="D16" s="10">
        <f t="shared" si="1"/>
        <v>-4</v>
      </c>
      <c r="E16" s="11">
        <f>'[1]Strength Analysis'!L15</f>
        <v>29</v>
      </c>
      <c r="F16" s="11">
        <f>'[1]Strength Analysis'!L16</f>
        <v>27</v>
      </c>
      <c r="G16" s="12">
        <f t="shared" si="2"/>
        <v>-2</v>
      </c>
      <c r="H16" s="13">
        <f>'[1]Strength Analysis'!L20</f>
        <v>6</v>
      </c>
      <c r="I16" s="13">
        <f>'[1]Strength Analysis'!L21</f>
        <v>6</v>
      </c>
      <c r="J16" s="14">
        <f t="shared" si="3"/>
        <v>0</v>
      </c>
      <c r="K16" s="15">
        <f>'[1]Strength Analysis'!L25</f>
        <v>8</v>
      </c>
      <c r="L16" s="15">
        <f>'[1]Strength Analysis'!L26</f>
        <v>6</v>
      </c>
      <c r="M16" s="16">
        <f t="shared" si="4"/>
        <v>-2</v>
      </c>
    </row>
    <row r="17" spans="1:13" x14ac:dyDescent="0.25">
      <c r="A17" s="1" t="s">
        <v>19</v>
      </c>
      <c r="B17" s="9">
        <f>'[1]Strength Analysis'!M11</f>
        <v>43</v>
      </c>
      <c r="C17" s="9">
        <f t="shared" si="9"/>
        <v>41</v>
      </c>
      <c r="D17" s="10">
        <f t="shared" si="1"/>
        <v>-2</v>
      </c>
      <c r="E17" s="11">
        <f>'[1]Strength Analysis'!M15</f>
        <v>32</v>
      </c>
      <c r="F17" s="11">
        <f>'[1]Strength Analysis'!M16</f>
        <v>31</v>
      </c>
      <c r="G17" s="12">
        <f t="shared" si="2"/>
        <v>-1</v>
      </c>
      <c r="H17" s="13">
        <f>'[1]Strength Analysis'!M20</f>
        <v>7</v>
      </c>
      <c r="I17" s="13">
        <f>'[1]Strength Analysis'!M21</f>
        <v>6</v>
      </c>
      <c r="J17" s="14">
        <f t="shared" si="3"/>
        <v>-1</v>
      </c>
      <c r="K17" s="15">
        <f>'[1]Strength Analysis'!M25</f>
        <v>4</v>
      </c>
      <c r="L17" s="15">
        <f>'[1]Strength Analysis'!M26</f>
        <v>4</v>
      </c>
      <c r="M17" s="16">
        <f t="shared" si="4"/>
        <v>0</v>
      </c>
    </row>
    <row r="18" spans="1:13" x14ac:dyDescent="0.25">
      <c r="A18" s="1" t="s">
        <v>20</v>
      </c>
      <c r="B18" s="9">
        <f>'[1]Strength Analysis'!N11</f>
        <v>246</v>
      </c>
      <c r="C18" s="9">
        <f t="shared" si="9"/>
        <v>229</v>
      </c>
      <c r="D18" s="10">
        <f t="shared" si="1"/>
        <v>-17</v>
      </c>
      <c r="E18" s="11">
        <f>'[1]Strength Analysis'!N15</f>
        <v>115</v>
      </c>
      <c r="F18" s="11">
        <f>'[1]Strength Analysis'!N16</f>
        <v>109</v>
      </c>
      <c r="G18" s="12">
        <f t="shared" si="2"/>
        <v>-6</v>
      </c>
      <c r="H18" s="13">
        <f>'[1]Strength Analysis'!N20</f>
        <v>75</v>
      </c>
      <c r="I18" s="13">
        <f>'[1]Strength Analysis'!N21</f>
        <v>72</v>
      </c>
      <c r="J18" s="14">
        <f t="shared" si="3"/>
        <v>-3</v>
      </c>
      <c r="K18" s="15">
        <f>'[1]Strength Analysis'!N25</f>
        <v>56</v>
      </c>
      <c r="L18" s="15">
        <f>'[1]Strength Analysis'!N26</f>
        <v>48</v>
      </c>
      <c r="M18" s="16">
        <f t="shared" si="4"/>
        <v>-8</v>
      </c>
    </row>
    <row r="19" spans="1:13" x14ac:dyDescent="0.25">
      <c r="A19" s="1" t="s">
        <v>21</v>
      </c>
      <c r="B19" s="9">
        <f>'[1]Strength Analysis'!O11</f>
        <v>198</v>
      </c>
      <c r="C19" s="9">
        <f t="shared" si="9"/>
        <v>193</v>
      </c>
      <c r="D19" s="10">
        <f t="shared" si="1"/>
        <v>-5</v>
      </c>
      <c r="E19" s="11">
        <f>'[1]Strength Analysis'!O15</f>
        <v>169</v>
      </c>
      <c r="F19" s="11">
        <f>'[1]Strength Analysis'!O16</f>
        <v>165</v>
      </c>
      <c r="G19" s="12">
        <f t="shared" si="2"/>
        <v>-4</v>
      </c>
      <c r="H19" s="13">
        <f>'[1]Strength Analysis'!O20</f>
        <v>15</v>
      </c>
      <c r="I19" s="13">
        <f>'[1]Strength Analysis'!O21</f>
        <v>14</v>
      </c>
      <c r="J19" s="14">
        <f t="shared" si="3"/>
        <v>-1</v>
      </c>
      <c r="K19" s="15">
        <f>'[1]Strength Analysis'!O25</f>
        <v>14</v>
      </c>
      <c r="L19" s="15">
        <f>'[1]Strength Analysis'!O26</f>
        <v>14</v>
      </c>
      <c r="M19" s="16">
        <f t="shared" si="4"/>
        <v>0</v>
      </c>
    </row>
    <row r="20" spans="1:13" x14ac:dyDescent="0.25">
      <c r="A20" s="1" t="s">
        <v>22</v>
      </c>
      <c r="B20" s="9">
        <f>'[1]Strength Analysis'!P11</f>
        <v>1330</v>
      </c>
      <c r="C20" s="9">
        <f t="shared" si="9"/>
        <v>1009</v>
      </c>
      <c r="D20" s="10">
        <f t="shared" si="1"/>
        <v>-321</v>
      </c>
      <c r="E20" s="11">
        <f>'[1]Strength Analysis'!P15</f>
        <v>973</v>
      </c>
      <c r="F20" s="11">
        <f>'[1]Strength Analysis'!P16</f>
        <v>789</v>
      </c>
      <c r="G20" s="12">
        <f t="shared" si="2"/>
        <v>-184</v>
      </c>
      <c r="H20" s="13">
        <f>'[1]Strength Analysis'!P20</f>
        <v>226</v>
      </c>
      <c r="I20" s="13">
        <f>'[1]Strength Analysis'!P21</f>
        <v>128</v>
      </c>
      <c r="J20" s="14">
        <f t="shared" si="3"/>
        <v>-98</v>
      </c>
      <c r="K20" s="15">
        <f>'[1]Strength Analysis'!P25</f>
        <v>131</v>
      </c>
      <c r="L20" s="15">
        <f>'[1]Strength Analysis'!P26</f>
        <v>92</v>
      </c>
      <c r="M20" s="16">
        <f t="shared" si="4"/>
        <v>-39</v>
      </c>
    </row>
    <row r="21" spans="1:13" x14ac:dyDescent="0.25">
      <c r="A21" s="1" t="s">
        <v>23</v>
      </c>
      <c r="B21" s="9">
        <f>'[1]Strength Analysis'!Q11</f>
        <v>1801</v>
      </c>
      <c r="C21" s="9">
        <f t="shared" si="9"/>
        <v>1466</v>
      </c>
      <c r="D21" s="10">
        <f t="shared" si="1"/>
        <v>-335</v>
      </c>
      <c r="E21" s="11">
        <f>'[1]Strength Analysis'!Q15</f>
        <v>1438</v>
      </c>
      <c r="F21" s="11">
        <f>'[1]Strength Analysis'!Q16</f>
        <v>1184</v>
      </c>
      <c r="G21" s="12">
        <f t="shared" si="2"/>
        <v>-254</v>
      </c>
      <c r="H21" s="13">
        <f>'[1]Strength Analysis'!Q20</f>
        <v>180</v>
      </c>
      <c r="I21" s="13">
        <f>'[1]Strength Analysis'!Q21</f>
        <v>144</v>
      </c>
      <c r="J21" s="14">
        <f t="shared" si="3"/>
        <v>-36</v>
      </c>
      <c r="K21" s="15">
        <f>'[1]Strength Analysis'!Q25</f>
        <v>183</v>
      </c>
      <c r="L21" s="15">
        <f>'[1]Strength Analysis'!Q26</f>
        <v>138</v>
      </c>
      <c r="M21" s="16">
        <f t="shared" si="4"/>
        <v>-45</v>
      </c>
    </row>
    <row r="22" spans="1:13" x14ac:dyDescent="0.25">
      <c r="A22" s="1" t="s">
        <v>24</v>
      </c>
      <c r="B22" s="36">
        <f>'[1]Strength Analysis'!S11</f>
        <v>4606</v>
      </c>
      <c r="C22" s="36">
        <f t="shared" si="9"/>
        <v>4231</v>
      </c>
      <c r="D22" s="37">
        <f>(B22-C22)*-1</f>
        <v>-375</v>
      </c>
      <c r="E22" s="38">
        <f>'[1]Strength Analysis'!S15</f>
        <v>3880</v>
      </c>
      <c r="F22" s="38">
        <f>'[1]Strength Analysis'!S16</f>
        <v>3628</v>
      </c>
      <c r="G22" s="39">
        <f t="shared" si="2"/>
        <v>-252</v>
      </c>
      <c r="H22" s="40">
        <f>'[1]Strength Analysis'!S20</f>
        <v>402</v>
      </c>
      <c r="I22" s="40">
        <f>'[1]Strength Analysis'!S21</f>
        <v>332</v>
      </c>
      <c r="J22" s="41">
        <f t="shared" si="3"/>
        <v>-70</v>
      </c>
      <c r="K22" s="42">
        <f>'[1]Strength Analysis'!S25</f>
        <v>324</v>
      </c>
      <c r="L22" s="42">
        <f>'[1]Strength Analysis'!S26</f>
        <v>271</v>
      </c>
      <c r="M22" s="43">
        <f t="shared" si="4"/>
        <v>-53</v>
      </c>
    </row>
    <row r="23" spans="1:13" x14ac:dyDescent="0.25">
      <c r="A23" s="1" t="s">
        <v>25</v>
      </c>
      <c r="B23" s="17">
        <f>'[1]Strength Analysis'!T11</f>
        <v>0</v>
      </c>
      <c r="C23" s="17">
        <f t="shared" si="9"/>
        <v>105</v>
      </c>
      <c r="D23" s="18">
        <f>(B23-C23)*-1</f>
        <v>105</v>
      </c>
      <c r="E23" s="19">
        <f>'[1]Strength Analysis'!T15</f>
        <v>0</v>
      </c>
      <c r="F23" s="19">
        <f>'[1]Strength Analysis'!T16</f>
        <v>78</v>
      </c>
      <c r="G23" s="20">
        <f>(E23-F23)*-1</f>
        <v>78</v>
      </c>
      <c r="H23" s="21">
        <f>'[1]Strength Analysis'!T20</f>
        <v>0</v>
      </c>
      <c r="I23" s="21">
        <f>'[1]Strength Analysis'!T21</f>
        <v>12</v>
      </c>
      <c r="J23" s="22">
        <f>(H23-I23)*-1</f>
        <v>12</v>
      </c>
      <c r="K23" s="23">
        <f>'[1]Strength Analysis'!T25</f>
        <v>0</v>
      </c>
      <c r="L23" s="23">
        <f>'[1]Strength Analysis'!T26</f>
        <v>15</v>
      </c>
      <c r="M23" s="24">
        <f>(K23-L23)*-1</f>
        <v>15</v>
      </c>
    </row>
    <row r="24" spans="1:13" x14ac:dyDescent="0.25">
      <c r="A24" s="25" t="s">
        <v>26</v>
      </c>
      <c r="B24" s="26">
        <f t="shared" ref="B24:M24" si="10">SUM(B16:B23)</f>
        <v>8267</v>
      </c>
      <c r="C24" s="26">
        <f t="shared" si="10"/>
        <v>7313</v>
      </c>
      <c r="D24" s="27">
        <f t="shared" si="10"/>
        <v>-954</v>
      </c>
      <c r="E24" s="28">
        <f t="shared" si="10"/>
        <v>6636</v>
      </c>
      <c r="F24" s="28">
        <f t="shared" si="10"/>
        <v>6011</v>
      </c>
      <c r="G24" s="29">
        <f t="shared" si="10"/>
        <v>-625</v>
      </c>
      <c r="H24" s="30">
        <f t="shared" si="10"/>
        <v>911</v>
      </c>
      <c r="I24" s="30">
        <f t="shared" si="10"/>
        <v>714</v>
      </c>
      <c r="J24" s="31">
        <f t="shared" si="10"/>
        <v>-197</v>
      </c>
      <c r="K24" s="33">
        <f t="shared" si="10"/>
        <v>720</v>
      </c>
      <c r="L24" s="33">
        <f t="shared" si="10"/>
        <v>588</v>
      </c>
      <c r="M24" s="34">
        <f t="shared" si="10"/>
        <v>-132</v>
      </c>
    </row>
    <row r="25" spans="1:13" x14ac:dyDescent="0.25">
      <c r="A25" s="44"/>
      <c r="B25" s="9"/>
      <c r="C25" s="9"/>
      <c r="D25" s="10"/>
      <c r="E25" s="11"/>
      <c r="F25" s="11"/>
      <c r="G25" s="12"/>
      <c r="H25" s="13"/>
      <c r="I25" s="13"/>
      <c r="J25" s="14"/>
      <c r="K25" s="15"/>
      <c r="L25" s="15"/>
      <c r="M25" s="16"/>
    </row>
    <row r="26" spans="1:13" x14ac:dyDescent="0.25">
      <c r="A26" s="1"/>
      <c r="B26" s="17"/>
      <c r="C26" s="45"/>
      <c r="D26" s="18"/>
      <c r="E26" s="19"/>
      <c r="F26" s="46"/>
      <c r="G26" s="20"/>
      <c r="H26" s="21"/>
      <c r="I26" s="47"/>
      <c r="J26" s="22"/>
      <c r="K26" s="23"/>
      <c r="L26" s="23"/>
      <c r="M26" s="24"/>
    </row>
    <row r="27" spans="1:13" ht="15.75" x14ac:dyDescent="0.25">
      <c r="A27" s="32" t="s">
        <v>27</v>
      </c>
      <c r="B27" s="48">
        <f t="shared" ref="B27:M27" si="11">B13+B24</f>
        <v>9500</v>
      </c>
      <c r="C27" s="48">
        <f t="shared" si="11"/>
        <v>8572</v>
      </c>
      <c r="D27" s="49">
        <f t="shared" si="11"/>
        <v>-928</v>
      </c>
      <c r="E27" s="50">
        <f t="shared" si="11"/>
        <v>7520</v>
      </c>
      <c r="F27" s="50">
        <f t="shared" si="11"/>
        <v>6946</v>
      </c>
      <c r="G27" s="51">
        <f t="shared" si="11"/>
        <v>-574</v>
      </c>
      <c r="H27" s="52">
        <f t="shared" si="11"/>
        <v>1094</v>
      </c>
      <c r="I27" s="52">
        <f t="shared" si="11"/>
        <v>878</v>
      </c>
      <c r="J27" s="53">
        <f t="shared" si="11"/>
        <v>-216</v>
      </c>
      <c r="K27" s="54">
        <f t="shared" si="11"/>
        <v>886</v>
      </c>
      <c r="L27" s="54">
        <f t="shared" si="11"/>
        <v>748</v>
      </c>
      <c r="M27" s="55">
        <f t="shared" si="11"/>
        <v>-138</v>
      </c>
    </row>
    <row r="29" spans="1:13" x14ac:dyDescent="0.25">
      <c r="D29" s="56"/>
      <c r="G29" s="56"/>
      <c r="J29" s="56"/>
      <c r="M29" s="56"/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EE8ED8772384C8F4C107D81B7059A" ma:contentTypeVersion="0" ma:contentTypeDescription="Create a new document." ma:contentTypeScope="" ma:versionID="e5824c8d4ec2d132fd3eec4870437b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3723c2961a141cf37145759c2521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80E33-7BBC-4980-A806-3103DF10C190}">
  <ds:schemaRefs>
    <ds:schemaRef ds:uri="http://purl.org/dc/elements/1.1/"/>
    <ds:schemaRef ds:uri="http://schemas.microsoft.com/office/2006/metadata/properties"/>
    <ds:schemaRef ds:uri="72f138c1-3050-41a2-8f8e-029f9773138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7262ea-e258-43d3-a289-e9879fd2d67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B51A9D-0B2B-4878-AD30-7932FC603B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26D8A5-55E0-45D2-9092-C686DF49D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Ruairi O'Brien (Defence)</dc:creator>
  <cp:lastModifiedBy>Bridget Boylan</cp:lastModifiedBy>
  <dcterms:created xsi:type="dcterms:W3CDTF">2021-11-15T12:24:02Z</dcterms:created>
  <dcterms:modified xsi:type="dcterms:W3CDTF">2021-11-18T13:18:53Z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0x010100083EE8ED8772384C8F4C107D81B7059A</vt:lpwstr>
  </property>
  <property fmtid="{D5CDD505-2E9C-101B-9397-08002B2CF9AE}" pid="3" name="eDocs_FileTopics">
    <vt:lpwstr>2;#Correspondence|0e1e95a1-bdbe-4ec6-bfab-577f7a32fa9e</vt:lpwstr>
  </property>
  <property fmtid="{D5CDD505-2E9C-101B-9397-08002B2CF9AE}" pid="4" name="eDocs_SecurityClassification">
    <vt:lpwstr>1;#Restricted|38cd8fe7-67d8-4d43-94a6-e0bbe16cad18</vt:lpwstr>
  </property>
  <property fmtid="{D5CDD505-2E9C-101B-9397-08002B2CF9AE}" pid="5" name="eDocs_DocumentTopics">
    <vt:lpwstr/>
  </property>
  <property fmtid="{D5CDD505-2E9C-101B-9397-08002B2CF9AE}" pid="6" name="eDocs_Year">
    <vt:lpwstr>3;#2021|1771cb6b-1c68-4c6e-8854-1f8c2bb7bace</vt:lpwstr>
  </property>
  <property fmtid="{D5CDD505-2E9C-101B-9397-08002B2CF9AE}" pid="7" name="eDocs_SeriesSubSeries">
    <vt:lpwstr>4;#170|57c8965a-2de0-4ff5-8557-70c0f0918b91</vt:lpwstr>
  </property>
  <property fmtid="{D5CDD505-2E9C-101B-9397-08002B2CF9AE}" pid="8" name="_dlc_policyId">
    <vt:lpwstr>0x0101000BC94875665D404BB1351B53C41FD2C0|151133126</vt:lpwstr>
  </property>
  <property fmtid="{D5CDD505-2E9C-101B-9397-08002B2CF9AE}" pid="9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</Properties>
</file>