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iculture.cloud.gov.ie/apps/ePQ/Lists/ParliamentaryQuestions/2020/30196-20/"/>
    </mc:Choice>
  </mc:AlternateContent>
  <xr:revisionPtr revIDLastSave="0" documentId="13_ncr:1_{4B6B54BC-6517-4A5B-89BF-C26935B49E6D}" xr6:coauthVersionLast="45" xr6:coauthVersionMax="45" xr10:uidLastSave="{00000000-0000-0000-0000-000000000000}"/>
  <bookViews>
    <workbookView xWindow="-120" yWindow="-120" windowWidth="29040" windowHeight="15840" activeTab="6" xr2:uid="{ED3483FC-889D-4F44-85E6-B220D6C060EA}"/>
  </bookViews>
  <sheets>
    <sheet name="Castletownbere" sheetId="1" r:id="rId1"/>
    <sheet name="Dingle" sheetId="2" r:id="rId2"/>
    <sheet name="Dunmore East" sheetId="3" r:id="rId3"/>
    <sheet name="Howth " sheetId="4" r:id="rId4"/>
    <sheet name="Killybegs" sheetId="5" r:id="rId5"/>
    <sheet name="Rossaveal" sheetId="6" r:id="rId6"/>
    <sheet name="Cape Clear &amp; PLB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6" l="1"/>
  <c r="P39" i="5"/>
  <c r="P43" i="1"/>
  <c r="P38" i="3"/>
  <c r="P13" i="7" l="1"/>
  <c r="O23" i="7" l="1"/>
  <c r="N23" i="7"/>
  <c r="M23" i="7"/>
  <c r="L23" i="7"/>
  <c r="K23" i="7"/>
  <c r="J23" i="7"/>
  <c r="I23" i="7"/>
  <c r="H23" i="7"/>
  <c r="G23" i="7"/>
  <c r="F23" i="7"/>
  <c r="E23" i="7"/>
  <c r="D23" i="7"/>
  <c r="C23" i="7"/>
  <c r="P23" i="7" s="1"/>
  <c r="B23" i="7"/>
  <c r="P22" i="7"/>
  <c r="P21" i="7"/>
  <c r="P20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P11" i="7"/>
  <c r="P10" i="7"/>
  <c r="P9" i="7"/>
  <c r="P8" i="7"/>
  <c r="P7" i="7"/>
  <c r="P6" i="7"/>
  <c r="P5" i="7"/>
  <c r="P4" i="7"/>
  <c r="P3" i="7"/>
  <c r="P2" i="7"/>
  <c r="O43" i="1" l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39" i="5" l="1"/>
  <c r="M39" i="5"/>
  <c r="L39" i="5"/>
  <c r="K39" i="5"/>
  <c r="J39" i="5"/>
  <c r="I39" i="5"/>
  <c r="H39" i="5"/>
  <c r="G39" i="5"/>
  <c r="F39" i="5"/>
  <c r="E39" i="5"/>
  <c r="D39" i="5"/>
  <c r="C39" i="5"/>
  <c r="B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N4" i="5"/>
  <c r="N39" i="5" s="1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O57" i="4"/>
  <c r="M57" i="4"/>
  <c r="L57" i="4"/>
  <c r="K57" i="4"/>
  <c r="J57" i="4"/>
  <c r="I57" i="4"/>
  <c r="H57" i="4"/>
  <c r="G57" i="4"/>
  <c r="F57" i="4"/>
  <c r="E57" i="4"/>
  <c r="D57" i="4"/>
  <c r="C57" i="4"/>
  <c r="B57" i="4"/>
  <c r="P54" i="4"/>
  <c r="P53" i="4"/>
  <c r="P52" i="4"/>
  <c r="P51" i="4"/>
  <c r="P50" i="4"/>
  <c r="P49" i="4"/>
  <c r="P48" i="4"/>
  <c r="N47" i="4"/>
  <c r="P47" i="4" s="1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N4" i="4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N57" i="4" l="1"/>
  <c r="P4" i="5"/>
  <c r="P4" i="4"/>
  <c r="P57" i="4" s="1"/>
  <c r="O36" i="2"/>
  <c r="N36" i="2"/>
  <c r="M36" i="2"/>
  <c r="L36" i="2"/>
  <c r="K36" i="2"/>
  <c r="J36" i="2"/>
  <c r="I36" i="2"/>
  <c r="H36" i="2"/>
  <c r="G36" i="2"/>
  <c r="F36" i="2"/>
  <c r="E36" i="2"/>
  <c r="D36" i="2"/>
  <c r="P36" i="2" s="1"/>
  <c r="C36" i="2"/>
  <c r="B36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</calcChain>
</file>

<file path=xl/sharedStrings.xml><?xml version="1.0" encoding="utf-8"?>
<sst xmlns="http://schemas.openxmlformats.org/spreadsheetml/2006/main" count="275" uniqueCount="247">
  <si>
    <t>Dingle Expenditure 2007 - 2020</t>
  </si>
  <si>
    <t>Project</t>
  </si>
  <si>
    <t>Total Spend</t>
  </si>
  <si>
    <t>Safe &amp; Mainten. DING</t>
  </si>
  <si>
    <t xml:space="preserve">Disability Acc. DING </t>
  </si>
  <si>
    <t>Disability Acc. DING</t>
  </si>
  <si>
    <t>Dingle Harbour Dredge</t>
  </si>
  <si>
    <t xml:space="preserve">Removal of Slipway </t>
  </si>
  <si>
    <t xml:space="preserve">Small Craft Slipway </t>
  </si>
  <si>
    <t>Berthing Pontoons</t>
  </si>
  <si>
    <t>Marina Piles</t>
  </si>
  <si>
    <t>Channel Nav Aid Ding</t>
  </si>
  <si>
    <t>Marina Pontoon Replacement Programme</t>
  </si>
  <si>
    <t>Water Meters</t>
  </si>
  <si>
    <t>CCTV Upgrade</t>
  </si>
  <si>
    <t>Main Pier sheet pile condition survey</t>
  </si>
  <si>
    <t xml:space="preserve">Boatyard Slipway Removal </t>
  </si>
  <si>
    <t>Main Pier Sheet Pile Remedial Works</t>
  </si>
  <si>
    <t>Navigation Buoys Replacement</t>
  </si>
  <si>
    <t>Upgrade Harbour Entrance</t>
  </si>
  <si>
    <t>Removal of old Slipway</t>
  </si>
  <si>
    <t>Harbour Workshop &amp; Marina Users Facilities</t>
  </si>
  <si>
    <t>Dredging Navigation Channel</t>
  </si>
  <si>
    <t>Workshop Design Dingle</t>
  </si>
  <si>
    <t>Net Mending Area Dingle</t>
  </si>
  <si>
    <t>Upgrade of Hbr Marine Facilities Building</t>
  </si>
  <si>
    <t>Dredging North Channel</t>
  </si>
  <si>
    <t xml:space="preserve">Design - East Basin Extension </t>
  </si>
  <si>
    <t>Install Crane for Fish Boxes</t>
  </si>
  <si>
    <t>Upgrade Marine Facilities Building (C.C.)</t>
  </si>
  <si>
    <t xml:space="preserve">Lathair Building Upgrade </t>
  </si>
  <si>
    <t xml:space="preserve">Western Marina Extension </t>
  </si>
  <si>
    <t>Water Metering</t>
  </si>
  <si>
    <t>Old Ice Plant/Boatyard redevelopment</t>
  </si>
  <si>
    <t>Yearly Total</t>
  </si>
  <si>
    <t>Expenditure in Dunmore East FHC 2007 - 2020</t>
  </si>
  <si>
    <t>Safe &amp; Maintenance</t>
  </si>
  <si>
    <t>Disability Access</t>
  </si>
  <si>
    <t>Repairs East Pier II</t>
  </si>
  <si>
    <t>Harbour Development</t>
  </si>
  <si>
    <t xml:space="preserve">Sedimentation Study </t>
  </si>
  <si>
    <t>Safety Railing DE</t>
  </si>
  <si>
    <t xml:space="preserve">Upgrade Slipway </t>
  </si>
  <si>
    <t>DE Harbour Dredging</t>
  </si>
  <si>
    <t>Widening of Slipway at West Wharf</t>
  </si>
  <si>
    <t>W Pier investigation</t>
  </si>
  <si>
    <t>Pontoons &amp; Access Walk</t>
  </si>
  <si>
    <t>Slipway Extension</t>
  </si>
  <si>
    <t>Harbour Office Maintenance</t>
  </si>
  <si>
    <t>Traffic Management Plan</t>
  </si>
  <si>
    <t>Construction of Harbour Building Extension</t>
  </si>
  <si>
    <t xml:space="preserve">60m Pontoon along breakwater </t>
  </si>
  <si>
    <t xml:space="preserve">Breakwater Design </t>
  </si>
  <si>
    <t>Harbour Office Upgrade</t>
  </si>
  <si>
    <t>West Wharf Upgrade Phase I</t>
  </si>
  <si>
    <t>West Wharf Upgrade Phase II</t>
  </si>
  <si>
    <t>West Wharf Upgrade Phase III</t>
  </si>
  <si>
    <t>West Wharf Upgrade Phase 4</t>
  </si>
  <si>
    <t>Harbour Road Surface</t>
  </si>
  <si>
    <t xml:space="preserve">Shanoon Car Park </t>
  </si>
  <si>
    <t>Handrail for Shanoon Walkway S&amp;M</t>
  </si>
  <si>
    <t>Building Repair S&amp;M</t>
  </si>
  <si>
    <t>Road and Breakwater Repair and Upgrade</t>
  </si>
  <si>
    <t>DE Harbour Office (CC)</t>
  </si>
  <si>
    <t>West Wharf IV (CC)</t>
  </si>
  <si>
    <t xml:space="preserve">New Pontoon </t>
  </si>
  <si>
    <t>Harbour Development Works (Design)</t>
  </si>
  <si>
    <t xml:space="preserve">Site 18 Construction </t>
  </si>
  <si>
    <t>X-Block protection of East Pier breakwater</t>
  </si>
  <si>
    <t>Traffic Management</t>
  </si>
  <si>
    <t>Howth Expenditure 2007 - 2020</t>
  </si>
  <si>
    <t>Safe &amp; Mainten. HOWT</t>
  </si>
  <si>
    <t>Disability Acc. HOWT</t>
  </si>
  <si>
    <t>Maintendance Dredging</t>
  </si>
  <si>
    <t>Implementation of parking scheme Phase 1</t>
  </si>
  <si>
    <t>East Pier breakwater surveys</t>
  </si>
  <si>
    <t>Upgrading of electrical system Phase 1</t>
  </si>
  <si>
    <t>Custom Building</t>
  </si>
  <si>
    <t>East Pier Breakwater</t>
  </si>
  <si>
    <t>Edge ProtectionHowth</t>
  </si>
  <si>
    <t>HOWT TBT</t>
  </si>
  <si>
    <t>Traffic Management System Phase 2</t>
  </si>
  <si>
    <t>Design &amp; planning for pontoons between middle &amp; west pier</t>
  </si>
  <si>
    <t>Synchrolift platform painting &amp; repairs</t>
  </si>
  <si>
    <t>Upgrading Navigational Lights &amp; Markers</t>
  </si>
  <si>
    <t>East Pier Repairs</t>
  </si>
  <si>
    <t>Provision of Small Craft Pontoon</t>
  </si>
  <si>
    <t xml:space="preserve">Upgrading Electrical </t>
  </si>
  <si>
    <t>West Pier pontoon &amp; middle pier upgrade</t>
  </si>
  <si>
    <t>New Carriage for Howth Synchrolift</t>
  </si>
  <si>
    <t>Painting Howth Synchrolift</t>
  </si>
  <si>
    <t>Store E West Pier Howth</t>
  </si>
  <si>
    <t>Traffic Management Works</t>
  </si>
  <si>
    <t>Pontoons to West Pier for ferry</t>
  </si>
  <si>
    <t>Traffic Management Howth</t>
  </si>
  <si>
    <t>East Pier Repairs Howth</t>
  </si>
  <si>
    <t>Preparation of Dumping at Sea</t>
  </si>
  <si>
    <t>Electrical Works West Pier Howth</t>
  </si>
  <si>
    <t>Sewers, Ducking, Watermains</t>
  </si>
  <si>
    <t>Footpath Upgrade</t>
  </si>
  <si>
    <t>Gas Main</t>
  </si>
  <si>
    <t>Claremont Storage Units</t>
  </si>
  <si>
    <t>Syncrolift - Timber Deck</t>
  </si>
  <si>
    <t xml:space="preserve">Syncrolift Timber Deck &amp; Boatyard Access Towers </t>
  </si>
  <si>
    <t>Mariner's Hall</t>
  </si>
  <si>
    <t>Mariner's Hall S&amp;M</t>
  </si>
  <si>
    <t>Additional Berthing face to middle pier and dredging along pier face</t>
  </si>
  <si>
    <t>Sewers, Ducting, Watermains</t>
  </si>
  <si>
    <t>East Pier Upgrade</t>
  </si>
  <si>
    <t>Design &amp; Prelim construction of workshop</t>
  </si>
  <si>
    <t>Upgrade works to synchrolift and electrics</t>
  </si>
  <si>
    <t>Construction of additional berthing face to Middle Pier (EMFF)</t>
  </si>
  <si>
    <t>East Pier Repairs (C.C.)</t>
  </si>
  <si>
    <t>Dredge permitting and contract</t>
  </si>
  <si>
    <t>Hwth Hbr Dredge - Design &amp; Permit</t>
  </si>
  <si>
    <t xml:space="preserve">Synchrolift Upgrade/Repair </t>
  </si>
  <si>
    <t>Claremont Storage Units - Construction</t>
  </si>
  <si>
    <t>Harbour Workshop - Construction</t>
  </si>
  <si>
    <t xml:space="preserve">Boat Yard Upgrade </t>
  </si>
  <si>
    <t>Ros An Mhíl Expenditure 2007 - 2020</t>
  </si>
  <si>
    <t>Safe &amp; Mainten. ROSS</t>
  </si>
  <si>
    <t>S&amp;M ROS</t>
  </si>
  <si>
    <t>Disability Acc. ROSS</t>
  </si>
  <si>
    <t>Gear Store Workshop</t>
  </si>
  <si>
    <t>Provision of Pontoons</t>
  </si>
  <si>
    <t>Onshore Works</t>
  </si>
  <si>
    <t>Ferry Pontoons</t>
  </si>
  <si>
    <t>ROSS Auction hall</t>
  </si>
  <si>
    <t>RV Wind Monitor Study</t>
  </si>
  <si>
    <t>Passenger Shelter</t>
  </si>
  <si>
    <t>Car park &amp; roundabout</t>
  </si>
  <si>
    <t>Small craft harbour</t>
  </si>
  <si>
    <t>Road improvement works</t>
  </si>
  <si>
    <t>Automated car park</t>
  </si>
  <si>
    <t>Replace High Mast Lights</t>
  </si>
  <si>
    <t>Nav Aids Ross</t>
  </si>
  <si>
    <t>Waste oil storage bund</t>
  </si>
  <si>
    <t>Onshore area Ross</t>
  </si>
  <si>
    <t>Cathodic Protection System for Piles</t>
  </si>
  <si>
    <t xml:space="preserve">New Slipway </t>
  </si>
  <si>
    <t>Design &amp; planning for Phase 2 Small Craft Harbour</t>
  </si>
  <si>
    <t>Phase 2 Small Craft Harbour continuation</t>
  </si>
  <si>
    <t>Construction of New Slipway – Design phase</t>
  </si>
  <si>
    <t>Deepwater Quay Design</t>
  </si>
  <si>
    <t>Small Craft Harbour Dredging</t>
  </si>
  <si>
    <t>Piling Small Craft Harbour Ros an Mhil</t>
  </si>
  <si>
    <t>Small Craft Harbour 2015</t>
  </si>
  <si>
    <t>Small Craft Harbour Welfare Building</t>
  </si>
  <si>
    <t>Deep Water Quay Contract Docs</t>
  </si>
  <si>
    <t>New Slipway ROS</t>
  </si>
  <si>
    <t>Breakwater Extension</t>
  </si>
  <si>
    <t>New Slipway - P1 dredging</t>
  </si>
  <si>
    <t xml:space="preserve">SCH weflare buildling </t>
  </si>
  <si>
    <t>New Slipway (phase 2 construction)</t>
  </si>
  <si>
    <t>Tarmac SCH entrance road</t>
  </si>
  <si>
    <t>Upgrade of HM Offices</t>
  </si>
  <si>
    <t xml:space="preserve">Upgrade public lighting </t>
  </si>
  <si>
    <t>Deep Water Quay (assessment/preparatory/design)</t>
  </si>
  <si>
    <t xml:space="preserve">Small Craft Harbour Phase 3 - design </t>
  </si>
  <si>
    <t>Killybegs Expenditure 2007 - 2020</t>
  </si>
  <si>
    <t>Safe &amp; Mainten. KBEG</t>
  </si>
  <si>
    <t>Disability Access KBEG</t>
  </si>
  <si>
    <t xml:space="preserve">Environmental Study </t>
  </si>
  <si>
    <t>KBEG TBT</t>
  </si>
  <si>
    <t>KBEG Syncrolift Carriage</t>
  </si>
  <si>
    <t>KB Site Levelling</t>
  </si>
  <si>
    <t>Black rock pier safety inspection &amp; repairs</t>
  </si>
  <si>
    <t>Auction Hall Pier KB</t>
  </si>
  <si>
    <t>Safety Mooring (Department Craft)</t>
  </si>
  <si>
    <t>Small Craft Harbour design &amp; planning</t>
  </si>
  <si>
    <t>Landing Pier Fendering</t>
  </si>
  <si>
    <t>Floating Work Platfrom</t>
  </si>
  <si>
    <t>Bildge Bogies</t>
  </si>
  <si>
    <t>Repairs to Blackrock Pier</t>
  </si>
  <si>
    <t>Small Craft Harbour - Phase 1</t>
  </si>
  <si>
    <t>Improvements to Shipyard Entrance</t>
  </si>
  <si>
    <t>Provision of additional Bollards</t>
  </si>
  <si>
    <t>Additional Cradles for KB Syncholift</t>
  </si>
  <si>
    <t>Traffic Management KB</t>
  </si>
  <si>
    <t>Small Craft Harbour - Phase 2</t>
  </si>
  <si>
    <t>Smooth Point Pier Extension – studies and prep</t>
  </si>
  <si>
    <t>Power Outlets - Boatyard</t>
  </si>
  <si>
    <t>Repairs to Blackrock/Auction Hall Pier</t>
  </si>
  <si>
    <t>Landing Pier Fendering KB</t>
  </si>
  <si>
    <t>Landing Pier Electrical KB</t>
  </si>
  <si>
    <t>Cradle Wheels Killybegs</t>
  </si>
  <si>
    <t>Harbour Electrics Upgrade</t>
  </si>
  <si>
    <t>Complete landing pier fendering upgrade</t>
  </si>
  <si>
    <t xml:space="preserve">Blackrock Pier and Landing Pier Piles - Design </t>
  </si>
  <si>
    <t>Environmental Cleanup of BRB Building</t>
  </si>
  <si>
    <t xml:space="preserve">SCH service building </t>
  </si>
  <si>
    <t>Castletownbere Expenditure 2007 - 2020</t>
  </si>
  <si>
    <t>Safety and Mainten. CBER</t>
  </si>
  <si>
    <t>S&amp;M CTB</t>
  </si>
  <si>
    <t>Disability Acc. CBER</t>
  </si>
  <si>
    <t>Dinish Wharf extens.</t>
  </si>
  <si>
    <t>Effluent Treatment</t>
  </si>
  <si>
    <t>Mainland Quay Extension</t>
  </si>
  <si>
    <t>RNLI Reclamation</t>
  </si>
  <si>
    <t>Passenger Pontoons</t>
  </si>
  <si>
    <t>Navigation Markings</t>
  </si>
  <si>
    <t>Fencing&amp;Security CTB</t>
  </si>
  <si>
    <t>Pier Service Area</t>
  </si>
  <si>
    <t>DredgeDispose silt</t>
  </si>
  <si>
    <t>Power Points &amp; Electrical Upgrade</t>
  </si>
  <si>
    <t>Mainland Quay Perimiter Fencing/Wall</t>
  </si>
  <si>
    <t>Harbour Slipway</t>
  </si>
  <si>
    <t>Development Waste Management Site</t>
  </si>
  <si>
    <t>Welfare facilities for Harbour users</t>
  </si>
  <si>
    <t>TBT - Design &amp; planning</t>
  </si>
  <si>
    <t>Bathymetric Survey</t>
  </si>
  <si>
    <t>Replacement of Water Network - Dinish</t>
  </si>
  <si>
    <t>Berthing Extension &amp; Shipyard upgrade</t>
  </si>
  <si>
    <t xml:space="preserve">Proposed Development South Side – Dinish </t>
  </si>
  <si>
    <t>Dinish Bridge Survey CTB</t>
  </si>
  <si>
    <t xml:space="preserve">CCTV Castletownbere </t>
  </si>
  <si>
    <t xml:space="preserve">Dinish Island Pier Extension </t>
  </si>
  <si>
    <t>New harbour offices CTB</t>
  </si>
  <si>
    <t>Design - SCH for Fishing Vessels etc</t>
  </si>
  <si>
    <t xml:space="preserve">Dinish Island Road Repairs </t>
  </si>
  <si>
    <t>Dinish Island Pier Extension (EMFF)</t>
  </si>
  <si>
    <t>Mainland Quay Wall upgrade</t>
  </si>
  <si>
    <t>Syncrolift Dredging Upgrade works</t>
  </si>
  <si>
    <t xml:space="preserve">Small Craft Harbour/Slipway Dinish </t>
  </si>
  <si>
    <t xml:space="preserve">Replace Piles at ferry slipway </t>
  </si>
  <si>
    <t xml:space="preserve">Oil Tanks relocation </t>
  </si>
  <si>
    <t xml:space="preserve">Project </t>
  </si>
  <si>
    <t>Total</t>
  </si>
  <si>
    <t>Cape Clear Install anode system to protect existing sheet piles</t>
  </si>
  <si>
    <t xml:space="preserve">Cape Clear CGM Survey </t>
  </si>
  <si>
    <t>Cape Clear S&amp;M</t>
  </si>
  <si>
    <t xml:space="preserve">Cape Clear Bull Nose </t>
  </si>
  <si>
    <t>Cape Clear Disability Access</t>
  </si>
  <si>
    <t>Cape Clear North Harbour</t>
  </si>
  <si>
    <t>Cape Clear Duffy's Pier (Storm damage)</t>
  </si>
  <si>
    <t>Cape Clear Dredging</t>
  </si>
  <si>
    <t>Cape Clear Pontoons</t>
  </si>
  <si>
    <t>Design - Complete Construction of the Internal Face of Dufy's Pier</t>
  </si>
  <si>
    <t>Shot Blasting &amp; Painting of Storm Gate Stop Logs</t>
  </si>
  <si>
    <t>Totals</t>
  </si>
  <si>
    <t>Piers, Lights and Beacons (PLBs)</t>
  </si>
  <si>
    <t>GenMainCo KerryPLB</t>
  </si>
  <si>
    <t>GenMainCoDonegal.PLB</t>
  </si>
  <si>
    <t>GenMainCoGalway(PLB)</t>
  </si>
  <si>
    <t xml:space="preserve">TOTAL </t>
  </si>
  <si>
    <t xml:space="preserve">Landing Pier Phase II </t>
  </si>
  <si>
    <t xml:space="preserve">Smooth Point Pier Extension Phase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</si>
</sst>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#,##0"/>
    <numFmt numFmtId="165" formatCode="&quot;€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/>
  </cellStyleXfs>
  <cellXfs count="155">
    <xf numFmtId="0" fontId="0" fillId="0" borderId="0" xfId="0"/>
    <xf numFmtId="43" fontId="0" fillId="0" borderId="0" xfId="1" applyFont="1"/>
    <xf numFmtId="43" fontId="3" fillId="3" borderId="1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2" fillId="0" borderId="0" xfId="1" applyFont="1"/>
    <xf numFmtId="43" fontId="0" fillId="0" borderId="1" xfId="1" applyFont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right"/>
    </xf>
    <xf numFmtId="43" fontId="0" fillId="0" borderId="4" xfId="1" applyFont="1" applyBorder="1"/>
    <xf numFmtId="43" fontId="4" fillId="0" borderId="1" xfId="1" applyFont="1" applyBorder="1"/>
    <xf numFmtId="43" fontId="0" fillId="0" borderId="5" xfId="1" applyFont="1" applyBorder="1"/>
    <xf numFmtId="43" fontId="3" fillId="0" borderId="1" xfId="1" applyFont="1" applyFill="1" applyBorder="1" applyAlignment="1">
      <alignment horizontal="right" wrapText="1"/>
    </xf>
    <xf numFmtId="43" fontId="0" fillId="4" borderId="1" xfId="1" applyFont="1" applyFill="1" applyBorder="1"/>
    <xf numFmtId="43" fontId="4" fillId="0" borderId="1" xfId="1" applyFont="1" applyBorder="1" applyAlignment="1">
      <alignment horizontal="right"/>
    </xf>
    <xf numFmtId="43" fontId="4" fillId="4" borderId="1" xfId="1" applyFont="1" applyFill="1" applyBorder="1"/>
    <xf numFmtId="43" fontId="0" fillId="0" borderId="1" xfId="1" applyFont="1" applyFill="1" applyBorder="1" applyAlignment="1">
      <alignment wrapText="1"/>
    </xf>
    <xf numFmtId="43" fontId="5" fillId="0" borderId="1" xfId="1" applyFont="1" applyBorder="1"/>
    <xf numFmtId="43" fontId="4" fillId="0" borderId="1" xfId="1" applyFont="1" applyBorder="1" applyAlignment="1">
      <alignment wrapText="1"/>
    </xf>
    <xf numFmtId="43" fontId="5" fillId="0" borderId="1" xfId="1" applyFont="1" applyFill="1" applyBorder="1" applyAlignment="1">
      <alignment horizontal="right" wrapText="1"/>
    </xf>
    <xf numFmtId="43" fontId="4" fillId="0" borderId="1" xfId="1" applyFont="1" applyFill="1" applyBorder="1"/>
    <xf numFmtId="43" fontId="4" fillId="0" borderId="1" xfId="1" applyFont="1" applyFill="1" applyBorder="1" applyAlignment="1">
      <alignment wrapText="1"/>
    </xf>
    <xf numFmtId="43" fontId="4" fillId="4" borderId="1" xfId="1" applyFont="1" applyFill="1" applyBorder="1" applyAlignment="1">
      <alignment wrapText="1"/>
    </xf>
    <xf numFmtId="43" fontId="0" fillId="4" borderId="6" xfId="1" applyFont="1" applyFill="1" applyBorder="1"/>
    <xf numFmtId="43" fontId="4" fillId="4" borderId="6" xfId="1" applyFont="1" applyFill="1" applyBorder="1" applyAlignment="1">
      <alignment wrapText="1"/>
    </xf>
    <xf numFmtId="43" fontId="0" fillId="0" borderId="6" xfId="1" applyFont="1" applyBorder="1" applyAlignment="1">
      <alignment wrapText="1"/>
    </xf>
    <xf numFmtId="43" fontId="0" fillId="0" borderId="6" xfId="1" applyFont="1" applyBorder="1"/>
    <xf numFmtId="43" fontId="4" fillId="0" borderId="6" xfId="1" applyFont="1" applyBorder="1" applyAlignment="1">
      <alignment horizontal="right"/>
    </xf>
    <xf numFmtId="43" fontId="3" fillId="0" borderId="8" xfId="1" applyFont="1" applyFill="1" applyBorder="1" applyAlignment="1">
      <alignment horizontal="right" wrapText="1"/>
    </xf>
    <xf numFmtId="43" fontId="3" fillId="0" borderId="9" xfId="1" applyFont="1" applyFill="1" applyBorder="1" applyAlignment="1">
      <alignment horizontal="right" wrapText="1"/>
    </xf>
    <xf numFmtId="43" fontId="3" fillId="0" borderId="7" xfId="1" applyFont="1" applyFill="1" applyBorder="1" applyAlignment="1">
      <alignment horizontal="right" wrapText="1"/>
    </xf>
    <xf numFmtId="43" fontId="4" fillId="0" borderId="0" xfId="1" applyFont="1" applyBorder="1"/>
    <xf numFmtId="43" fontId="0" fillId="0" borderId="0" xfId="1" applyFont="1" applyBorder="1"/>
    <xf numFmtId="0" fontId="2" fillId="0" borderId="0" xfId="0" applyFont="1"/>
    <xf numFmtId="0" fontId="7" fillId="3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9" fillId="4" borderId="1" xfId="3" applyNumberFormat="1" applyFill="1" applyBorder="1" applyAlignment="1">
      <alignment horizontal="center"/>
    </xf>
    <xf numFmtId="165" fontId="8" fillId="0" borderId="1" xfId="2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7" fillId="0" borderId="1" xfId="2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65" fontId="6" fillId="0" borderId="1" xfId="2" applyNumberForma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7" fillId="0" borderId="1" xfId="2" applyFont="1" applyBorder="1" applyAlignment="1">
      <alignment horizontal="left" wrapText="1"/>
    </xf>
    <xf numFmtId="165" fontId="0" fillId="0" borderId="0" xfId="0" applyNumberFormat="1"/>
    <xf numFmtId="0" fontId="3" fillId="3" borderId="6" xfId="2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4" borderId="6" xfId="1" applyFont="1" applyFill="1" applyBorder="1" applyAlignment="1">
      <alignment horizontal="right"/>
    </xf>
    <xf numFmtId="0" fontId="0" fillId="4" borderId="1" xfId="0" applyFill="1" applyBorder="1"/>
    <xf numFmtId="0" fontId="4" fillId="0" borderId="6" xfId="0" applyFont="1" applyBorder="1" applyAlignment="1">
      <alignment wrapText="1"/>
    </xf>
    <xf numFmtId="43" fontId="4" fillId="0" borderId="6" xfId="1" applyFont="1" applyBorder="1" applyAlignment="1">
      <alignment wrapText="1"/>
    </xf>
    <xf numFmtId="43" fontId="4" fillId="0" borderId="6" xfId="1" applyFont="1" applyBorder="1"/>
    <xf numFmtId="43" fontId="4" fillId="4" borderId="6" xfId="1" applyFont="1" applyFill="1" applyBorder="1"/>
    <xf numFmtId="0" fontId="4" fillId="4" borderId="1" xfId="0" applyFont="1" applyFill="1" applyBorder="1"/>
    <xf numFmtId="0" fontId="4" fillId="0" borderId="1" xfId="0" applyFont="1" applyBorder="1"/>
    <xf numFmtId="43" fontId="4" fillId="4" borderId="1" xfId="1" applyFont="1" applyFill="1" applyBorder="1" applyAlignment="1">
      <alignment horizontal="right"/>
    </xf>
    <xf numFmtId="0" fontId="3" fillId="0" borderId="8" xfId="2" applyFont="1" applyBorder="1" applyAlignment="1">
      <alignment horizontal="right" wrapText="1"/>
    </xf>
    <xf numFmtId="0" fontId="4" fillId="0" borderId="0" xfId="0" applyFont="1"/>
    <xf numFmtId="164" fontId="0" fillId="0" borderId="0" xfId="0" applyNumberFormat="1"/>
    <xf numFmtId="43" fontId="0" fillId="0" borderId="0" xfId="0" applyNumberFormat="1"/>
    <xf numFmtId="43" fontId="9" fillId="4" borderId="1" xfId="1" applyFont="1" applyFill="1" applyBorder="1" applyAlignment="1">
      <alignment horizontal="center"/>
    </xf>
    <xf numFmtId="43" fontId="0" fillId="4" borderId="1" xfId="1" applyFont="1" applyFill="1" applyBorder="1" applyAlignment="1">
      <alignment wrapText="1"/>
    </xf>
    <xf numFmtId="0" fontId="3" fillId="3" borderId="1" xfId="2" applyFont="1" applyFill="1" applyBorder="1" applyAlignment="1">
      <alignment horizontal="center"/>
    </xf>
    <xf numFmtId="43" fontId="0" fillId="0" borderId="0" xfId="1" applyFont="1" applyAlignment="1"/>
    <xf numFmtId="43" fontId="0" fillId="0" borderId="1" xfId="1" applyFont="1" applyBorder="1" applyAlignment="1"/>
    <xf numFmtId="43" fontId="0" fillId="4" borderId="1" xfId="1" applyFont="1" applyFill="1" applyBorder="1" applyAlignment="1"/>
    <xf numFmtId="43" fontId="4" fillId="4" borderId="1" xfId="1" applyFont="1" applyFill="1" applyBorder="1" applyAlignment="1"/>
    <xf numFmtId="43" fontId="4" fillId="0" borderId="1" xfId="1" applyFont="1" applyBorder="1" applyAlignment="1"/>
    <xf numFmtId="43" fontId="5" fillId="0" borderId="1" xfId="1" applyFont="1" applyBorder="1" applyAlignment="1"/>
    <xf numFmtId="43" fontId="5" fillId="0" borderId="1" xfId="1" applyFont="1" applyFill="1" applyBorder="1" applyAlignment="1">
      <alignment wrapText="1"/>
    </xf>
    <xf numFmtId="43" fontId="4" fillId="0" borderId="1" xfId="1" applyFont="1" applyFill="1" applyBorder="1" applyAlignment="1"/>
    <xf numFmtId="0" fontId="4" fillId="4" borderId="1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43" fontId="0" fillId="4" borderId="6" xfId="1" applyFont="1" applyFill="1" applyBorder="1" applyAlignment="1"/>
    <xf numFmtId="43" fontId="4" fillId="4" borderId="6" xfId="1" applyFont="1" applyFill="1" applyBorder="1" applyAlignment="1"/>
    <xf numFmtId="43" fontId="4" fillId="4" borderId="1" xfId="1" applyFont="1" applyFill="1" applyBorder="1" applyAlignment="1">
      <alignment horizontal="right" wrapText="1"/>
    </xf>
    <xf numFmtId="43" fontId="0" fillId="0" borderId="1" xfId="1" applyFont="1" applyBorder="1" applyAlignment="1">
      <alignment horizontal="right" wrapText="1"/>
    </xf>
    <xf numFmtId="43" fontId="0" fillId="4" borderId="1" xfId="1" applyFont="1" applyFill="1" applyBorder="1" applyAlignment="1">
      <alignment horizontal="right"/>
    </xf>
    <xf numFmtId="0" fontId="3" fillId="0" borderId="1" xfId="2" applyFont="1" applyBorder="1" applyAlignment="1">
      <alignment horizontal="right"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164" fontId="0" fillId="0" borderId="0" xfId="0" applyNumberFormat="1" applyFont="1"/>
    <xf numFmtId="0" fontId="4" fillId="4" borderId="1" xfId="3" applyFont="1" applyFill="1" applyBorder="1" applyAlignment="1">
      <alignment wrapText="1"/>
    </xf>
    <xf numFmtId="43" fontId="0" fillId="0" borderId="0" xfId="1" applyFont="1" applyAlignment="1">
      <alignment horizontal="center"/>
    </xf>
    <xf numFmtId="43" fontId="4" fillId="4" borderId="3" xfId="1" applyFont="1" applyFill="1" applyBorder="1"/>
    <xf numFmtId="43" fontId="4" fillId="0" borderId="7" xfId="1" applyFont="1" applyBorder="1"/>
    <xf numFmtId="43" fontId="0" fillId="4" borderId="7" xfId="1" applyFont="1" applyFill="1" applyBorder="1"/>
    <xf numFmtId="43" fontId="0" fillId="0" borderId="1" xfId="1" applyFont="1" applyFill="1" applyBorder="1"/>
    <xf numFmtId="0" fontId="4" fillId="4" borderId="6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4" fillId="4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3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wrapText="1"/>
    </xf>
    <xf numFmtId="43" fontId="2" fillId="0" borderId="15" xfId="1" applyFont="1" applyBorder="1" applyAlignment="1">
      <alignment horizontal="center" wrapText="1"/>
    </xf>
    <xf numFmtId="43" fontId="2" fillId="0" borderId="7" xfId="1" applyFont="1" applyBorder="1" applyAlignment="1">
      <alignment horizontal="center" wrapText="1"/>
    </xf>
    <xf numFmtId="43" fontId="0" fillId="0" borderId="7" xfId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43" fontId="2" fillId="0" borderId="10" xfId="1" applyFont="1" applyBorder="1" applyAlignment="1">
      <alignment horizontal="center" wrapText="1"/>
    </xf>
    <xf numFmtId="43" fontId="2" fillId="4" borderId="1" xfId="1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3" fontId="12" fillId="0" borderId="10" xfId="1" applyFont="1" applyBorder="1" applyAlignment="1">
      <alignment horizontal="center" wrapText="1"/>
    </xf>
    <xf numFmtId="43" fontId="12" fillId="4" borderId="1" xfId="1" applyFont="1" applyFill="1" applyBorder="1" applyAlignment="1">
      <alignment horizontal="center" wrapText="1"/>
    </xf>
    <xf numFmtId="43" fontId="12" fillId="0" borderId="1" xfId="1" applyFont="1" applyBorder="1" applyAlignment="1">
      <alignment horizontal="center" wrapText="1"/>
    </xf>
    <xf numFmtId="43" fontId="12" fillId="0" borderId="10" xfId="1" applyFont="1" applyFill="1" applyBorder="1" applyAlignment="1">
      <alignment horizontal="center" wrapText="1"/>
    </xf>
    <xf numFmtId="43" fontId="12" fillId="0" borderId="1" xfId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3" fontId="12" fillId="0" borderId="3" xfId="1" applyFont="1" applyBorder="1" applyAlignment="1">
      <alignment horizontal="center" wrapText="1"/>
    </xf>
    <xf numFmtId="43" fontId="12" fillId="4" borderId="6" xfId="1" applyFont="1" applyFill="1" applyBorder="1" applyAlignment="1">
      <alignment horizontal="center" wrapText="1"/>
    </xf>
    <xf numFmtId="43" fontId="12" fillId="0" borderId="6" xfId="1" applyFont="1" applyBorder="1" applyAlignment="1">
      <alignment horizontal="center" wrapText="1"/>
    </xf>
    <xf numFmtId="43" fontId="0" fillId="4" borderId="6" xfId="1" applyFont="1" applyFill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43" fontId="12" fillId="0" borderId="11" xfId="1" applyFont="1" applyBorder="1" applyAlignment="1">
      <alignment horizontal="center" wrapText="1"/>
    </xf>
    <xf numFmtId="43" fontId="2" fillId="0" borderId="11" xfId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238E2572-F257-474C-82AC-E5AE6FE2E7E1}"/>
    <cellStyle name="Normal_Sheet1" xfId="2" xr:uid="{DE14E8EC-1A69-4D57-B7C2-CA4FCC34F5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634B-D0A9-4C0A-8D2C-430AED4C2310}">
  <dimension ref="A1:P45"/>
  <sheetViews>
    <sheetView topLeftCell="A18" workbookViewId="0">
      <selection activeCell="B43" sqref="B43:O43"/>
    </sheetView>
  </sheetViews>
  <sheetFormatPr defaultColWidth="8.85546875" defaultRowHeight="15" x14ac:dyDescent="0.25"/>
  <cols>
    <col min="1" max="1" width="30.140625" customWidth="1"/>
    <col min="2" max="2" width="13.28515625" bestFit="1" customWidth="1"/>
    <col min="3" max="3" width="12.85546875" bestFit="1" customWidth="1"/>
    <col min="4" max="4" width="13.28515625" bestFit="1" customWidth="1"/>
    <col min="5" max="5" width="12.5703125" bestFit="1" customWidth="1"/>
    <col min="6" max="6" width="13.28515625" bestFit="1" customWidth="1"/>
    <col min="7" max="10" width="11.5703125" bestFit="1" customWidth="1"/>
    <col min="11" max="12" width="12.5703125" bestFit="1" customWidth="1"/>
    <col min="13" max="13" width="13.28515625" bestFit="1" customWidth="1"/>
    <col min="14" max="14" width="14.28515625" bestFit="1" customWidth="1"/>
    <col min="15" max="15" width="13.28515625" bestFit="1" customWidth="1"/>
    <col min="16" max="16" width="13.7109375" bestFit="1" customWidth="1"/>
  </cols>
  <sheetData>
    <row r="1" spans="1:16" ht="21" x14ac:dyDescent="0.35">
      <c r="A1" s="150" t="s">
        <v>191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6" s="34" customFormat="1" x14ac:dyDescent="0.25">
      <c r="A3" s="67" t="s">
        <v>1</v>
      </c>
      <c r="B3" s="67">
        <v>2007</v>
      </c>
      <c r="C3" s="67">
        <v>2008</v>
      </c>
      <c r="D3" s="67">
        <v>2009</v>
      </c>
      <c r="E3" s="67">
        <v>2010</v>
      </c>
      <c r="F3" s="67">
        <v>2011</v>
      </c>
      <c r="G3" s="67">
        <v>2012</v>
      </c>
      <c r="H3" s="67">
        <v>2013</v>
      </c>
      <c r="I3" s="67">
        <v>2014</v>
      </c>
      <c r="J3" s="67">
        <v>2015</v>
      </c>
      <c r="K3" s="67">
        <v>2016</v>
      </c>
      <c r="L3" s="67">
        <v>2017</v>
      </c>
      <c r="M3" s="67">
        <v>2018</v>
      </c>
      <c r="N3" s="67">
        <v>2019</v>
      </c>
      <c r="O3" s="67">
        <v>2020</v>
      </c>
      <c r="P3" s="67" t="s">
        <v>2</v>
      </c>
    </row>
    <row r="4" spans="1:16" x14ac:dyDescent="0.25">
      <c r="A4" s="59" t="s">
        <v>192</v>
      </c>
      <c r="B4" s="90">
        <v>436873.72</v>
      </c>
      <c r="C4" s="65">
        <v>308653</v>
      </c>
      <c r="D4" s="7">
        <v>286388.90000000002</v>
      </c>
      <c r="E4" s="11">
        <v>448490</v>
      </c>
      <c r="F4" s="9">
        <v>326124.03999999998</v>
      </c>
      <c r="G4" s="5">
        <v>384521.11</v>
      </c>
      <c r="H4" s="5">
        <v>324149.03999999998</v>
      </c>
      <c r="I4" s="5">
        <v>229606.21</v>
      </c>
      <c r="J4" s="11">
        <v>274696.65999999997</v>
      </c>
      <c r="K4" s="11">
        <v>173307.28</v>
      </c>
      <c r="L4" s="11">
        <v>110766.06</v>
      </c>
      <c r="M4" s="11">
        <v>115785.81</v>
      </c>
      <c r="N4" s="11">
        <v>215898.06</v>
      </c>
      <c r="O4" s="11"/>
      <c r="P4" s="13">
        <f>SUM(B4:O4)</f>
        <v>3635259.89</v>
      </c>
    </row>
    <row r="5" spans="1:16" x14ac:dyDescent="0.25">
      <c r="A5" s="59" t="s">
        <v>193</v>
      </c>
      <c r="B5" s="11"/>
      <c r="C5" s="11"/>
      <c r="D5" s="11"/>
      <c r="E5" s="11"/>
      <c r="F5" s="9"/>
      <c r="G5" s="5"/>
      <c r="H5" s="5"/>
      <c r="I5" s="5"/>
      <c r="J5" s="92"/>
      <c r="K5" s="92"/>
      <c r="L5" s="92"/>
      <c r="M5" s="92">
        <v>2587</v>
      </c>
      <c r="N5" s="92"/>
      <c r="O5" s="92">
        <v>350000</v>
      </c>
      <c r="P5" s="13">
        <f t="shared" ref="P5:P41" si="0">SUM(B5:O5)</f>
        <v>352587</v>
      </c>
    </row>
    <row r="6" spans="1:16" x14ac:dyDescent="0.25">
      <c r="A6" s="59" t="s">
        <v>194</v>
      </c>
      <c r="B6" s="11"/>
      <c r="C6" s="65">
        <v>16495</v>
      </c>
      <c r="D6" s="7">
        <v>4898.09</v>
      </c>
      <c r="E6" s="11">
        <v>38281</v>
      </c>
      <c r="F6" s="9">
        <v>14999.03</v>
      </c>
      <c r="G6" s="5">
        <v>7238.93</v>
      </c>
      <c r="H6" s="5">
        <v>6435.4</v>
      </c>
      <c r="I6" s="5">
        <v>9957.18</v>
      </c>
      <c r="J6" s="93">
        <v>9874.5</v>
      </c>
      <c r="K6" s="93">
        <v>6880.35</v>
      </c>
      <c r="L6" s="93">
        <v>19999.990000000002</v>
      </c>
      <c r="M6" s="93">
        <v>19998.7</v>
      </c>
      <c r="N6" s="93"/>
      <c r="O6" s="93">
        <v>20000</v>
      </c>
      <c r="P6" s="13">
        <f t="shared" si="0"/>
        <v>175058.16999999998</v>
      </c>
    </row>
    <row r="7" spans="1:16" x14ac:dyDescent="0.25">
      <c r="A7" s="51" t="s">
        <v>195</v>
      </c>
      <c r="B7" s="7">
        <v>7396981.1600000001</v>
      </c>
      <c r="C7" s="65">
        <v>6933805</v>
      </c>
      <c r="D7" s="7">
        <v>7441470.04</v>
      </c>
      <c r="E7" s="19">
        <v>3925117</v>
      </c>
      <c r="F7" s="9">
        <v>2087275.87</v>
      </c>
      <c r="G7" s="5">
        <v>108924.87</v>
      </c>
      <c r="H7" s="5"/>
      <c r="I7" s="18"/>
      <c r="J7" s="18"/>
      <c r="K7" s="18">
        <v>543466.74</v>
      </c>
      <c r="L7" s="18"/>
      <c r="M7" s="18"/>
      <c r="N7" s="18"/>
      <c r="O7" s="18"/>
      <c r="P7" s="13">
        <f t="shared" si="0"/>
        <v>28437040.68</v>
      </c>
    </row>
    <row r="8" spans="1:16" x14ac:dyDescent="0.25">
      <c r="A8" s="42" t="s">
        <v>196</v>
      </c>
      <c r="B8" s="7">
        <v>255054.68</v>
      </c>
      <c r="C8" s="65">
        <v>18904</v>
      </c>
      <c r="D8" s="7">
        <v>136321.44</v>
      </c>
      <c r="E8" s="6">
        <v>48498</v>
      </c>
      <c r="F8" s="9">
        <v>40783.980000000003</v>
      </c>
      <c r="G8" s="5">
        <v>45718.03</v>
      </c>
      <c r="H8" s="5"/>
      <c r="I8" s="5"/>
      <c r="J8" s="5"/>
      <c r="K8" s="5"/>
      <c r="L8" s="5"/>
      <c r="M8" s="5"/>
      <c r="N8" s="5"/>
      <c r="O8" s="5"/>
      <c r="P8" s="13">
        <f t="shared" si="0"/>
        <v>545280.13</v>
      </c>
    </row>
    <row r="9" spans="1:16" x14ac:dyDescent="0.25">
      <c r="A9" s="42" t="s">
        <v>197</v>
      </c>
      <c r="B9" s="7"/>
      <c r="C9" s="6">
        <v>195394</v>
      </c>
      <c r="D9" s="6"/>
      <c r="E9" s="6"/>
      <c r="F9" s="9"/>
      <c r="G9" s="5"/>
      <c r="H9" s="5"/>
      <c r="I9" s="5"/>
      <c r="J9" s="5"/>
      <c r="K9" s="5"/>
      <c r="L9" s="5"/>
      <c r="M9" s="5"/>
      <c r="N9" s="5"/>
      <c r="O9" s="5"/>
      <c r="P9" s="13">
        <f t="shared" si="0"/>
        <v>195394</v>
      </c>
    </row>
    <row r="10" spans="1:16" x14ac:dyDescent="0.25">
      <c r="A10" s="42" t="s">
        <v>198</v>
      </c>
      <c r="B10" s="7"/>
      <c r="C10" s="6">
        <v>162483</v>
      </c>
      <c r="D10" s="7">
        <v>2481.9</v>
      </c>
      <c r="E10" s="6"/>
      <c r="F10" s="9"/>
      <c r="G10" s="5"/>
      <c r="H10" s="5"/>
      <c r="I10" s="5"/>
      <c r="J10" s="5"/>
      <c r="K10" s="5"/>
      <c r="L10" s="5"/>
      <c r="M10" s="5"/>
      <c r="N10" s="5"/>
      <c r="O10" s="5"/>
      <c r="P10" s="13">
        <f t="shared" si="0"/>
        <v>164964.9</v>
      </c>
    </row>
    <row r="11" spans="1:16" x14ac:dyDescent="0.25">
      <c r="A11" s="46" t="s">
        <v>199</v>
      </c>
      <c r="B11" s="94"/>
      <c r="C11" s="94"/>
      <c r="D11" s="94"/>
      <c r="E11" s="6"/>
      <c r="F11" s="9">
        <v>6370.91</v>
      </c>
      <c r="G11" s="5"/>
      <c r="H11" s="5"/>
      <c r="I11" s="5"/>
      <c r="J11" s="5"/>
      <c r="K11" s="5"/>
      <c r="L11" s="5"/>
      <c r="M11" s="5"/>
      <c r="N11" s="5"/>
      <c r="O11" s="5"/>
      <c r="P11" s="13">
        <f t="shared" si="0"/>
        <v>6370.91</v>
      </c>
    </row>
    <row r="12" spans="1:16" x14ac:dyDescent="0.25">
      <c r="A12" s="51" t="s">
        <v>200</v>
      </c>
      <c r="B12" s="19"/>
      <c r="C12" s="19"/>
      <c r="D12" s="19"/>
      <c r="E12" s="19"/>
      <c r="F12" s="9">
        <v>283608.01</v>
      </c>
      <c r="G12" s="5">
        <v>122863.43</v>
      </c>
      <c r="H12" s="5"/>
      <c r="I12" s="20"/>
      <c r="J12" s="20"/>
      <c r="K12" s="20"/>
      <c r="L12" s="20"/>
      <c r="M12" s="20"/>
      <c r="N12" s="20"/>
      <c r="O12" s="20"/>
      <c r="P12" s="13">
        <f t="shared" si="0"/>
        <v>406471.44</v>
      </c>
    </row>
    <row r="13" spans="1:16" x14ac:dyDescent="0.25">
      <c r="A13" s="51" t="s">
        <v>201</v>
      </c>
      <c r="B13" s="19"/>
      <c r="C13" s="19"/>
      <c r="D13" s="19"/>
      <c r="E13" s="19"/>
      <c r="F13" s="9">
        <v>73227.39</v>
      </c>
      <c r="G13" s="5">
        <v>16939.82</v>
      </c>
      <c r="H13" s="5"/>
      <c r="I13" s="18"/>
      <c r="J13" s="18"/>
      <c r="K13" s="18"/>
      <c r="L13" s="18"/>
      <c r="M13" s="18"/>
      <c r="N13" s="18"/>
      <c r="O13" s="18"/>
      <c r="P13" s="13">
        <f t="shared" si="0"/>
        <v>90167.209999999992</v>
      </c>
    </row>
    <row r="14" spans="1:16" x14ac:dyDescent="0.25">
      <c r="A14" s="51" t="s">
        <v>202</v>
      </c>
      <c r="B14" s="19"/>
      <c r="C14" s="19"/>
      <c r="D14" s="19"/>
      <c r="E14" s="19"/>
      <c r="F14" s="19"/>
      <c r="G14" s="5">
        <v>139299.03</v>
      </c>
      <c r="H14" s="5">
        <v>124759.8</v>
      </c>
      <c r="I14" s="18"/>
      <c r="J14" s="18"/>
      <c r="K14" s="18"/>
      <c r="L14" s="18"/>
      <c r="M14" s="18"/>
      <c r="N14" s="18"/>
      <c r="O14" s="18"/>
      <c r="P14" s="13">
        <f t="shared" si="0"/>
        <v>264058.83</v>
      </c>
    </row>
    <row r="15" spans="1:16" x14ac:dyDescent="0.25">
      <c r="A15" s="51" t="s">
        <v>203</v>
      </c>
      <c r="B15" s="19"/>
      <c r="C15" s="19"/>
      <c r="D15" s="19"/>
      <c r="E15" s="19"/>
      <c r="F15" s="19"/>
      <c r="G15" s="5">
        <v>29999.082999999999</v>
      </c>
      <c r="H15" s="5"/>
      <c r="I15" s="5"/>
      <c r="J15" s="5"/>
      <c r="K15" s="5"/>
      <c r="L15" s="5"/>
      <c r="M15" s="5"/>
      <c r="N15" s="5"/>
      <c r="O15" s="5"/>
      <c r="P15" s="13">
        <f t="shared" si="0"/>
        <v>29999.082999999999</v>
      </c>
    </row>
    <row r="16" spans="1:16" ht="30" x14ac:dyDescent="0.25">
      <c r="A16" s="51" t="s">
        <v>204</v>
      </c>
      <c r="B16" s="19"/>
      <c r="C16" s="19"/>
      <c r="D16" s="19"/>
      <c r="E16" s="19"/>
      <c r="F16" s="19"/>
      <c r="G16" s="5"/>
      <c r="H16" s="20"/>
      <c r="I16" s="5">
        <v>6150</v>
      </c>
      <c r="J16" s="21">
        <v>86823.18</v>
      </c>
      <c r="K16" s="21">
        <v>284548.96000000002</v>
      </c>
      <c r="L16" s="21"/>
      <c r="M16" s="21">
        <v>6129</v>
      </c>
      <c r="N16" s="21"/>
      <c r="O16" s="21"/>
      <c r="P16" s="13">
        <f t="shared" si="0"/>
        <v>383651.14</v>
      </c>
    </row>
    <row r="17" spans="1:16" ht="30" x14ac:dyDescent="0.25">
      <c r="A17" s="51" t="s">
        <v>205</v>
      </c>
      <c r="B17" s="19"/>
      <c r="C17" s="19"/>
      <c r="D17" s="19"/>
      <c r="E17" s="19"/>
      <c r="F17" s="19"/>
      <c r="G17" s="5"/>
      <c r="H17" s="20"/>
      <c r="I17" s="5">
        <v>19550.849999999999</v>
      </c>
      <c r="J17" s="5"/>
      <c r="K17" s="5"/>
      <c r="L17" s="5"/>
      <c r="M17" s="5"/>
      <c r="N17" s="5"/>
      <c r="O17" s="5"/>
      <c r="P17" s="13">
        <f t="shared" si="0"/>
        <v>19550.849999999999</v>
      </c>
    </row>
    <row r="18" spans="1:16" x14ac:dyDescent="0.25">
      <c r="A18" s="51" t="s">
        <v>206</v>
      </c>
      <c r="B18" s="19"/>
      <c r="C18" s="19"/>
      <c r="D18" s="19"/>
      <c r="E18" s="19"/>
      <c r="F18" s="19"/>
      <c r="G18" s="5"/>
      <c r="H18" s="5"/>
      <c r="I18" s="5">
        <v>21724.26</v>
      </c>
      <c r="J18" s="5"/>
      <c r="K18" s="5"/>
      <c r="L18" s="5">
        <v>430.5</v>
      </c>
      <c r="M18" s="5">
        <v>12516.94</v>
      </c>
      <c r="N18" s="5"/>
      <c r="O18" s="5"/>
      <c r="P18" s="13">
        <f t="shared" si="0"/>
        <v>34671.699999999997</v>
      </c>
    </row>
    <row r="19" spans="1:16" ht="30" x14ac:dyDescent="0.25">
      <c r="A19" s="51" t="s">
        <v>207</v>
      </c>
      <c r="B19" s="19"/>
      <c r="C19" s="19"/>
      <c r="D19" s="19"/>
      <c r="E19" s="19"/>
      <c r="F19" s="19"/>
      <c r="G19" s="5"/>
      <c r="H19" s="5">
        <v>40590.959999999999</v>
      </c>
      <c r="I19" s="9"/>
      <c r="J19" s="5"/>
      <c r="K19" s="5"/>
      <c r="L19" s="5"/>
      <c r="M19" s="5"/>
      <c r="N19" s="5"/>
      <c r="O19" s="5"/>
      <c r="P19" s="13">
        <f t="shared" si="0"/>
        <v>40590.959999999999</v>
      </c>
    </row>
    <row r="20" spans="1:16" ht="30" x14ac:dyDescent="0.25">
      <c r="A20" s="51" t="s">
        <v>208</v>
      </c>
      <c r="B20" s="19"/>
      <c r="C20" s="19"/>
      <c r="D20" s="19"/>
      <c r="E20" s="19"/>
      <c r="F20" s="19"/>
      <c r="G20" s="5"/>
      <c r="H20" s="5"/>
      <c r="I20" s="5">
        <v>15135.15</v>
      </c>
      <c r="J20" s="5"/>
      <c r="K20" s="5">
        <v>126199.29</v>
      </c>
      <c r="L20" s="5">
        <v>50377.97</v>
      </c>
      <c r="M20" s="5"/>
      <c r="N20" s="5"/>
      <c r="O20" s="5"/>
      <c r="P20" s="13">
        <f t="shared" si="0"/>
        <v>191712.41</v>
      </c>
    </row>
    <row r="21" spans="1:16" x14ac:dyDescent="0.25">
      <c r="A21" s="51" t="s">
        <v>209</v>
      </c>
      <c r="B21" s="19"/>
      <c r="C21" s="19"/>
      <c r="D21" s="19"/>
      <c r="E21" s="19">
        <v>54800</v>
      </c>
      <c r="F21" s="19"/>
      <c r="G21" s="5"/>
      <c r="H21" s="5"/>
      <c r="I21" s="5">
        <v>34810.18</v>
      </c>
      <c r="J21" s="5"/>
      <c r="K21" s="5"/>
      <c r="L21" s="5"/>
      <c r="M21" s="5"/>
      <c r="N21" s="5"/>
      <c r="O21" s="5"/>
      <c r="P21" s="13">
        <f t="shared" si="0"/>
        <v>89610.18</v>
      </c>
    </row>
    <row r="22" spans="1:16" x14ac:dyDescent="0.25">
      <c r="A22" s="51" t="s">
        <v>210</v>
      </c>
      <c r="B22" s="19"/>
      <c r="C22" s="19"/>
      <c r="D22" s="19"/>
      <c r="E22" s="19"/>
      <c r="F22" s="19"/>
      <c r="G22" s="5"/>
      <c r="H22" s="5"/>
      <c r="I22" s="5">
        <v>34722.85</v>
      </c>
      <c r="J22" s="5">
        <v>590.37</v>
      </c>
      <c r="K22" s="5"/>
      <c r="L22" s="5"/>
      <c r="M22" s="5"/>
      <c r="N22" s="5"/>
      <c r="O22" s="5"/>
      <c r="P22" s="13">
        <f t="shared" si="0"/>
        <v>35313.22</v>
      </c>
    </row>
    <row r="23" spans="1:16" ht="30" x14ac:dyDescent="0.25">
      <c r="A23" s="51" t="s">
        <v>169</v>
      </c>
      <c r="B23" s="19"/>
      <c r="C23" s="19"/>
      <c r="D23" s="19"/>
      <c r="E23" s="19"/>
      <c r="F23" s="19"/>
      <c r="G23" s="5"/>
      <c r="H23" s="5">
        <v>454040.02</v>
      </c>
      <c r="I23" s="5"/>
      <c r="J23" s="5"/>
      <c r="K23" s="5"/>
      <c r="L23" s="5"/>
      <c r="M23" s="5"/>
      <c r="N23" s="5"/>
      <c r="O23" s="5"/>
      <c r="P23" s="13">
        <f t="shared" si="0"/>
        <v>454040.02</v>
      </c>
    </row>
    <row r="24" spans="1:16" ht="30" x14ac:dyDescent="0.25">
      <c r="A24" s="51" t="s">
        <v>211</v>
      </c>
      <c r="B24" s="19"/>
      <c r="C24" s="19"/>
      <c r="D24" s="19"/>
      <c r="E24" s="19"/>
      <c r="F24" s="19"/>
      <c r="G24" s="5"/>
      <c r="H24" s="5"/>
      <c r="I24" s="5"/>
      <c r="J24" s="11">
        <v>5732.6</v>
      </c>
      <c r="K24" s="11">
        <v>55532.53</v>
      </c>
      <c r="L24" s="11">
        <v>517450.95</v>
      </c>
      <c r="M24" s="11">
        <v>211468.06</v>
      </c>
      <c r="N24" s="11"/>
      <c r="O24" s="11"/>
      <c r="P24" s="13">
        <f t="shared" si="0"/>
        <v>790184.1399999999</v>
      </c>
    </row>
    <row r="25" spans="1:16" x14ac:dyDescent="0.25">
      <c r="A25" s="59" t="s">
        <v>53</v>
      </c>
      <c r="B25" s="11"/>
      <c r="C25" s="11"/>
      <c r="D25" s="11"/>
      <c r="E25" s="11"/>
      <c r="F25" s="11"/>
      <c r="G25" s="5"/>
      <c r="H25" s="5"/>
      <c r="I25" s="5"/>
      <c r="J25" s="11">
        <v>3843.75</v>
      </c>
      <c r="K25" s="11">
        <v>49409.79</v>
      </c>
      <c r="L25" s="11"/>
      <c r="M25" s="11"/>
      <c r="N25" s="11"/>
      <c r="O25" s="11"/>
      <c r="P25" s="13">
        <f t="shared" si="0"/>
        <v>53253.54</v>
      </c>
    </row>
    <row r="26" spans="1:16" ht="30" x14ac:dyDescent="0.25">
      <c r="A26" s="51" t="s">
        <v>212</v>
      </c>
      <c r="B26" s="19"/>
      <c r="C26" s="19"/>
      <c r="D26" s="19"/>
      <c r="E26" s="19"/>
      <c r="F26" s="19"/>
      <c r="G26" s="5"/>
      <c r="H26" s="5"/>
      <c r="I26" s="5"/>
      <c r="J26" s="11">
        <v>9394.74</v>
      </c>
      <c r="K26" s="11"/>
      <c r="L26" s="11"/>
      <c r="M26" s="11"/>
      <c r="N26" s="11"/>
      <c r="O26" s="11"/>
      <c r="P26" s="13">
        <f t="shared" si="0"/>
        <v>9394.74</v>
      </c>
    </row>
    <row r="27" spans="1:16" x14ac:dyDescent="0.25">
      <c r="A27" s="51" t="s">
        <v>199</v>
      </c>
      <c r="B27" s="19"/>
      <c r="C27" s="19"/>
      <c r="D27" s="19"/>
      <c r="E27" s="19"/>
      <c r="F27" s="19"/>
      <c r="G27" s="5"/>
      <c r="H27" s="5"/>
      <c r="I27" s="5"/>
      <c r="J27" s="11"/>
      <c r="K27" s="11"/>
      <c r="L27" s="11"/>
      <c r="M27" s="11"/>
      <c r="N27" s="11"/>
      <c r="O27" s="11"/>
      <c r="P27" s="13">
        <f t="shared" si="0"/>
        <v>0</v>
      </c>
    </row>
    <row r="28" spans="1:16" ht="30" x14ac:dyDescent="0.25">
      <c r="A28" s="42" t="s">
        <v>213</v>
      </c>
      <c r="B28" s="6"/>
      <c r="C28" s="6"/>
      <c r="D28" s="6"/>
      <c r="E28" s="6"/>
      <c r="F28" s="6"/>
      <c r="G28" s="5"/>
      <c r="H28" s="5"/>
      <c r="I28" s="5"/>
      <c r="J28" s="5">
        <v>1660.5</v>
      </c>
      <c r="K28" s="5"/>
      <c r="L28" s="5"/>
      <c r="M28" s="5"/>
      <c r="N28" s="5"/>
      <c r="O28" s="5"/>
      <c r="P28" s="13">
        <f t="shared" si="0"/>
        <v>1660.5</v>
      </c>
    </row>
    <row r="29" spans="1:16" x14ac:dyDescent="0.25">
      <c r="A29" s="42" t="s">
        <v>214</v>
      </c>
      <c r="B29" s="6"/>
      <c r="C29" s="6"/>
      <c r="D29" s="6"/>
      <c r="E29" s="6"/>
      <c r="F29" s="6"/>
      <c r="G29" s="5"/>
      <c r="H29" s="5"/>
      <c r="I29" s="5"/>
      <c r="J29" s="5"/>
      <c r="K29" s="5">
        <v>18320.849999999999</v>
      </c>
      <c r="L29" s="5"/>
      <c r="M29" s="5"/>
      <c r="N29" s="5"/>
      <c r="O29" s="5"/>
      <c r="P29" s="13">
        <f t="shared" si="0"/>
        <v>18320.849999999999</v>
      </c>
    </row>
    <row r="30" spans="1:16" x14ac:dyDescent="0.25">
      <c r="A30" s="42" t="s">
        <v>215</v>
      </c>
      <c r="B30" s="6"/>
      <c r="C30" s="6"/>
      <c r="D30" s="6"/>
      <c r="E30" s="6"/>
      <c r="F30" s="6"/>
      <c r="G30" s="5"/>
      <c r="H30" s="5"/>
      <c r="I30" s="5"/>
      <c r="J30" s="5"/>
      <c r="K30" s="5">
        <v>51676.49</v>
      </c>
      <c r="L30" s="5"/>
      <c r="M30" s="5"/>
      <c r="N30" s="5"/>
      <c r="O30" s="5"/>
      <c r="P30" s="13">
        <f t="shared" si="0"/>
        <v>51676.49</v>
      </c>
    </row>
    <row r="31" spans="1:16" x14ac:dyDescent="0.25">
      <c r="A31" s="42" t="s">
        <v>216</v>
      </c>
      <c r="B31" s="6"/>
      <c r="C31" s="6"/>
      <c r="D31" s="6"/>
      <c r="E31" s="6"/>
      <c r="F31" s="6"/>
      <c r="G31" s="5"/>
      <c r="H31" s="5"/>
      <c r="I31" s="5"/>
      <c r="J31" s="5"/>
      <c r="K31" s="5"/>
      <c r="L31" s="5">
        <v>179676.24</v>
      </c>
      <c r="M31" s="5"/>
      <c r="N31" s="5"/>
      <c r="O31" s="5"/>
      <c r="P31" s="13">
        <f t="shared" si="0"/>
        <v>179676.24</v>
      </c>
    </row>
    <row r="32" spans="1:16" x14ac:dyDescent="0.25">
      <c r="A32" s="42" t="s">
        <v>217</v>
      </c>
      <c r="B32" s="6"/>
      <c r="C32" s="6"/>
      <c r="D32" s="6"/>
      <c r="E32" s="6"/>
      <c r="F32" s="6"/>
      <c r="G32" s="5"/>
      <c r="H32" s="5"/>
      <c r="I32" s="5"/>
      <c r="J32" s="5"/>
      <c r="K32" s="5"/>
      <c r="L32" s="5">
        <v>133252.9</v>
      </c>
      <c r="M32" s="5">
        <v>1374168.16</v>
      </c>
      <c r="N32" s="5">
        <v>506114.95</v>
      </c>
      <c r="O32" s="5">
        <v>60000</v>
      </c>
      <c r="P32" s="13">
        <f t="shared" si="0"/>
        <v>2073536.0099999998</v>
      </c>
    </row>
    <row r="33" spans="1:16" ht="30" x14ac:dyDescent="0.25">
      <c r="A33" s="42" t="s">
        <v>218</v>
      </c>
      <c r="B33" s="6"/>
      <c r="C33" s="6"/>
      <c r="D33" s="6"/>
      <c r="E33" s="6"/>
      <c r="F33" s="6"/>
      <c r="G33" s="5"/>
      <c r="H33" s="5"/>
      <c r="I33" s="5"/>
      <c r="J33" s="5"/>
      <c r="K33" s="5"/>
      <c r="L33" s="5">
        <v>33825</v>
      </c>
      <c r="M33" s="5"/>
      <c r="N33" s="5"/>
      <c r="O33" s="5"/>
      <c r="P33" s="13">
        <f t="shared" si="0"/>
        <v>33825</v>
      </c>
    </row>
    <row r="34" spans="1:16" x14ac:dyDescent="0.25">
      <c r="A34" s="42" t="s">
        <v>219</v>
      </c>
      <c r="B34" s="6"/>
      <c r="C34" s="6"/>
      <c r="D34" s="6"/>
      <c r="E34" s="6"/>
      <c r="F34" s="6"/>
      <c r="G34" s="5"/>
      <c r="H34" s="5"/>
      <c r="I34" s="5"/>
      <c r="J34" s="5"/>
      <c r="K34" s="5"/>
      <c r="L34" s="5">
        <v>494959.13</v>
      </c>
      <c r="M34" s="5">
        <v>229321.08</v>
      </c>
      <c r="N34" s="5"/>
      <c r="O34" s="5"/>
      <c r="P34" s="13">
        <f t="shared" si="0"/>
        <v>724280.21</v>
      </c>
    </row>
    <row r="35" spans="1:16" ht="30" x14ac:dyDescent="0.25">
      <c r="A35" s="42" t="s">
        <v>220</v>
      </c>
      <c r="B35" s="6"/>
      <c r="C35" s="6"/>
      <c r="D35" s="6"/>
      <c r="E35" s="6"/>
      <c r="F35" s="6"/>
      <c r="G35" s="5"/>
      <c r="H35" s="5"/>
      <c r="I35" s="5"/>
      <c r="J35" s="5"/>
      <c r="K35" s="5"/>
      <c r="L35" s="5"/>
      <c r="M35" s="5">
        <v>7674114.0199999996</v>
      </c>
      <c r="N35" s="5">
        <v>16805961.84</v>
      </c>
      <c r="O35" s="60">
        <v>4900000</v>
      </c>
      <c r="P35" s="13">
        <f t="shared" si="0"/>
        <v>29380075.859999999</v>
      </c>
    </row>
    <row r="36" spans="1:16" x14ac:dyDescent="0.25">
      <c r="A36" s="95" t="s">
        <v>221</v>
      </c>
      <c r="B36" s="6"/>
      <c r="C36" s="6"/>
      <c r="D36" s="6"/>
      <c r="E36" s="6"/>
      <c r="F36" s="6"/>
      <c r="G36" s="5"/>
      <c r="H36" s="5"/>
      <c r="I36" s="5"/>
      <c r="J36" s="5"/>
      <c r="K36" s="5"/>
      <c r="L36" s="5"/>
      <c r="M36" s="5"/>
      <c r="N36" s="5"/>
      <c r="O36" s="52">
        <v>500000</v>
      </c>
      <c r="P36" s="13">
        <f t="shared" si="0"/>
        <v>500000</v>
      </c>
    </row>
    <row r="37" spans="1:16" ht="30" x14ac:dyDescent="0.25">
      <c r="A37" s="95" t="s">
        <v>222</v>
      </c>
      <c r="B37" s="6"/>
      <c r="C37" s="6"/>
      <c r="D37" s="6"/>
      <c r="E37" s="6"/>
      <c r="F37" s="6"/>
      <c r="G37" s="5"/>
      <c r="H37" s="5"/>
      <c r="I37" s="5"/>
      <c r="J37" s="5"/>
      <c r="K37" s="5"/>
      <c r="L37" s="5"/>
      <c r="M37" s="5"/>
      <c r="N37" s="5"/>
      <c r="O37" s="52">
        <v>100000</v>
      </c>
      <c r="P37" s="13">
        <f t="shared" si="0"/>
        <v>100000</v>
      </c>
    </row>
    <row r="38" spans="1:16" ht="30" x14ac:dyDescent="0.25">
      <c r="A38" s="95" t="s">
        <v>223</v>
      </c>
      <c r="B38" s="6"/>
      <c r="C38" s="6"/>
      <c r="D38" s="6"/>
      <c r="E38" s="6"/>
      <c r="F38" s="6"/>
      <c r="G38" s="5"/>
      <c r="H38" s="5"/>
      <c r="I38" s="5"/>
      <c r="J38" s="5"/>
      <c r="K38" s="5"/>
      <c r="L38" s="5"/>
      <c r="M38" s="5"/>
      <c r="N38" s="5"/>
      <c r="O38" s="52">
        <v>100000</v>
      </c>
      <c r="P38" s="13">
        <f t="shared" si="0"/>
        <v>100000</v>
      </c>
    </row>
    <row r="39" spans="1:16" x14ac:dyDescent="0.25">
      <c r="A39" s="96" t="s">
        <v>224</v>
      </c>
      <c r="B39" s="6"/>
      <c r="C39" s="6"/>
      <c r="D39" s="6"/>
      <c r="E39" s="6"/>
      <c r="F39" s="6"/>
      <c r="G39" s="5"/>
      <c r="H39" s="5"/>
      <c r="I39" s="5"/>
      <c r="J39" s="5"/>
      <c r="K39" s="5"/>
      <c r="L39" s="5"/>
      <c r="M39" s="5"/>
      <c r="N39" s="5"/>
      <c r="O39" s="16">
        <v>350000</v>
      </c>
      <c r="P39" s="13">
        <f t="shared" si="0"/>
        <v>350000</v>
      </c>
    </row>
    <row r="40" spans="1:16" x14ac:dyDescent="0.25">
      <c r="A40" s="96" t="s">
        <v>156</v>
      </c>
      <c r="B40" s="6"/>
      <c r="C40" s="6"/>
      <c r="D40" s="6"/>
      <c r="E40" s="6"/>
      <c r="F40" s="6"/>
      <c r="G40" s="5"/>
      <c r="H40" s="5"/>
      <c r="I40" s="5"/>
      <c r="J40" s="5"/>
      <c r="K40" s="5"/>
      <c r="L40" s="5"/>
      <c r="M40" s="5"/>
      <c r="N40" s="5"/>
      <c r="O40" s="16">
        <v>200000</v>
      </c>
      <c r="P40" s="13">
        <f t="shared" si="0"/>
        <v>200000</v>
      </c>
    </row>
    <row r="41" spans="1:16" x14ac:dyDescent="0.25">
      <c r="A41" s="96" t="s">
        <v>225</v>
      </c>
      <c r="B41" s="6"/>
      <c r="C41" s="6"/>
      <c r="D41" s="6"/>
      <c r="E41" s="6"/>
      <c r="F41" s="6"/>
      <c r="G41" s="5"/>
      <c r="H41" s="5"/>
      <c r="I41" s="5"/>
      <c r="J41" s="5"/>
      <c r="K41" s="5"/>
      <c r="L41" s="5"/>
      <c r="M41" s="5"/>
      <c r="N41" s="5"/>
      <c r="O41" s="16">
        <v>250000</v>
      </c>
      <c r="P41" s="13">
        <f t="shared" si="0"/>
        <v>250000</v>
      </c>
    </row>
    <row r="42" spans="1:16" x14ac:dyDescent="0.25">
      <c r="A42" s="42"/>
      <c r="B42" s="6"/>
      <c r="C42" s="6"/>
      <c r="D42" s="6"/>
      <c r="E42" s="6"/>
      <c r="F42" s="6"/>
      <c r="G42" s="5"/>
      <c r="H42" s="5"/>
      <c r="I42" s="5"/>
      <c r="J42" s="5"/>
      <c r="K42" s="5"/>
      <c r="L42" s="5"/>
      <c r="M42" s="5"/>
      <c r="N42" s="5"/>
      <c r="O42" s="60"/>
      <c r="P42" s="13">
        <f t="shared" ref="P42:P43" si="1">SUM(E42:N42)</f>
        <v>0</v>
      </c>
    </row>
    <row r="43" spans="1:16" x14ac:dyDescent="0.25">
      <c r="A43" s="83" t="s">
        <v>34</v>
      </c>
      <c r="B43" s="13">
        <f>SUM(B4:B42)</f>
        <v>8088909.5599999996</v>
      </c>
      <c r="C43" s="13">
        <f t="shared" ref="C43:P43" si="2">SUM(C4:C42)</f>
        <v>7635734</v>
      </c>
      <c r="D43" s="13">
        <f t="shared" si="2"/>
        <v>7871560.370000001</v>
      </c>
      <c r="E43" s="13">
        <f t="shared" si="2"/>
        <v>4515186</v>
      </c>
      <c r="F43" s="13">
        <f t="shared" si="2"/>
        <v>2832389.23</v>
      </c>
      <c r="G43" s="13">
        <f t="shared" si="2"/>
        <v>855504.30299999984</v>
      </c>
      <c r="H43" s="13">
        <f t="shared" si="2"/>
        <v>949975.22</v>
      </c>
      <c r="I43" s="13">
        <f t="shared" si="2"/>
        <v>371656.68</v>
      </c>
      <c r="J43" s="13">
        <f t="shared" si="2"/>
        <v>392616.29999999993</v>
      </c>
      <c r="K43" s="13">
        <f t="shared" si="2"/>
        <v>1309342.2800000003</v>
      </c>
      <c r="L43" s="13">
        <f t="shared" si="2"/>
        <v>1540738.74</v>
      </c>
      <c r="M43" s="13">
        <f t="shared" si="2"/>
        <v>9646088.7699999996</v>
      </c>
      <c r="N43" s="13">
        <f t="shared" si="2"/>
        <v>17527974.850000001</v>
      </c>
      <c r="O43" s="13">
        <f t="shared" si="2"/>
        <v>6830000</v>
      </c>
      <c r="P43" s="13">
        <f t="shared" si="2"/>
        <v>70367676.303000003</v>
      </c>
    </row>
    <row r="45" spans="1:16" hidden="1" x14ac:dyDescent="0.25">
      <c r="A45" s="62"/>
      <c r="B45" s="62"/>
      <c r="C45" s="62"/>
      <c r="D45" s="62"/>
      <c r="E45" s="63"/>
      <c r="F45" s="63"/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1584-34B9-4A9E-9B56-377064BB987C}">
  <dimension ref="A1:P38"/>
  <sheetViews>
    <sheetView topLeftCell="A7" workbookViewId="0">
      <selection activeCell="P36" sqref="P36"/>
    </sheetView>
  </sheetViews>
  <sheetFormatPr defaultColWidth="8.85546875" defaultRowHeight="15" x14ac:dyDescent="0.25"/>
  <cols>
    <col min="1" max="1" width="29.42578125" style="1" bestFit="1" customWidth="1"/>
    <col min="2" max="2" width="11.5703125" style="1" bestFit="1" customWidth="1"/>
    <col min="3" max="3" width="12.5703125" style="1" bestFit="1" customWidth="1"/>
    <col min="4" max="4" width="11.5703125" style="1" bestFit="1" customWidth="1"/>
    <col min="5" max="5" width="12.5703125" style="1" bestFit="1" customWidth="1"/>
    <col min="6" max="9" width="11.5703125" style="1" bestFit="1" customWidth="1"/>
    <col min="10" max="10" width="13.28515625" style="1" bestFit="1" customWidth="1"/>
    <col min="11" max="11" width="12.5703125" style="1" bestFit="1" customWidth="1"/>
    <col min="12" max="13" width="13.28515625" style="1" bestFit="1" customWidth="1"/>
    <col min="14" max="14" width="11.5703125" style="1" bestFit="1" customWidth="1"/>
    <col min="15" max="15" width="12.5703125" style="1" bestFit="1" customWidth="1"/>
    <col min="16" max="16" width="13.7109375" style="1" bestFit="1" customWidth="1"/>
    <col min="17" max="16384" width="8.85546875" style="1"/>
  </cols>
  <sheetData>
    <row r="1" spans="1:16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3" spans="1:16" s="4" customFormat="1" x14ac:dyDescent="0.25">
      <c r="A3" s="2" t="s">
        <v>1</v>
      </c>
      <c r="B3" s="101">
        <v>2007</v>
      </c>
      <c r="C3" s="101">
        <v>2008</v>
      </c>
      <c r="D3" s="101">
        <v>2009</v>
      </c>
      <c r="E3" s="101">
        <v>2010</v>
      </c>
      <c r="F3" s="101">
        <v>2011</v>
      </c>
      <c r="G3" s="101">
        <v>2012</v>
      </c>
      <c r="H3" s="101">
        <v>2013</v>
      </c>
      <c r="I3" s="101">
        <v>2014</v>
      </c>
      <c r="J3" s="101">
        <v>2015</v>
      </c>
      <c r="K3" s="101">
        <v>2016</v>
      </c>
      <c r="L3" s="102">
        <v>2017</v>
      </c>
      <c r="M3" s="101">
        <v>2018</v>
      </c>
      <c r="N3" s="101">
        <v>2019</v>
      </c>
      <c r="O3" s="103">
        <v>2020</v>
      </c>
      <c r="P3" s="3" t="s">
        <v>2</v>
      </c>
    </row>
    <row r="4" spans="1:16" x14ac:dyDescent="0.25">
      <c r="A4" s="6" t="s">
        <v>3</v>
      </c>
      <c r="B4" s="7">
        <v>80000</v>
      </c>
      <c r="C4" s="8">
        <v>248121</v>
      </c>
      <c r="D4" s="7">
        <v>275297.61</v>
      </c>
      <c r="E4" s="9">
        <v>365744.93</v>
      </c>
      <c r="F4" s="9">
        <v>389724.84</v>
      </c>
      <c r="G4" s="5">
        <v>423922.13</v>
      </c>
      <c r="H4" s="10">
        <v>435939.53</v>
      </c>
      <c r="I4" s="10">
        <v>221293.08</v>
      </c>
      <c r="J4" s="11">
        <v>200765.1</v>
      </c>
      <c r="K4" s="11">
        <v>225987.07</v>
      </c>
      <c r="L4" s="12">
        <v>235623.5</v>
      </c>
      <c r="M4" s="5">
        <v>296457.68</v>
      </c>
      <c r="N4" s="5">
        <v>299794.45</v>
      </c>
      <c r="O4" s="5">
        <v>300000</v>
      </c>
      <c r="P4" s="13">
        <f>SUM(B4:O4)</f>
        <v>3998670.9200000004</v>
      </c>
    </row>
    <row r="5" spans="1:16" x14ac:dyDescent="0.25">
      <c r="A5" s="6" t="s">
        <v>4</v>
      </c>
      <c r="B5" s="6"/>
      <c r="C5" s="8">
        <v>79653</v>
      </c>
      <c r="D5" s="7">
        <v>19914.98</v>
      </c>
      <c r="E5" s="9">
        <v>58196.85</v>
      </c>
      <c r="F5" s="9">
        <v>17854.88</v>
      </c>
      <c r="G5" s="5">
        <v>19832</v>
      </c>
      <c r="H5" s="5">
        <v>19543.29</v>
      </c>
      <c r="I5" s="5"/>
      <c r="J5" s="14"/>
      <c r="K5" s="14"/>
      <c r="L5" s="14"/>
      <c r="M5" s="14"/>
      <c r="N5" s="14"/>
      <c r="O5" s="14"/>
      <c r="P5" s="13">
        <f t="shared" ref="P5:P34" si="0">SUM(B5:O5)</f>
        <v>214995</v>
      </c>
    </row>
    <row r="6" spans="1:16" x14ac:dyDescent="0.25">
      <c r="A6" s="6" t="s">
        <v>5</v>
      </c>
      <c r="B6" s="6"/>
      <c r="C6" s="6"/>
      <c r="D6" s="6"/>
      <c r="E6" s="9"/>
      <c r="F6" s="9"/>
      <c r="G6" s="5"/>
      <c r="H6" s="5"/>
      <c r="I6" s="5">
        <v>15368.85</v>
      </c>
      <c r="J6" s="14">
        <v>14219.51</v>
      </c>
      <c r="K6" s="14">
        <v>17749.62</v>
      </c>
      <c r="L6" s="15">
        <v>18775.22</v>
      </c>
      <c r="M6" s="15">
        <v>2710.64</v>
      </c>
      <c r="N6" s="15">
        <v>17557.79</v>
      </c>
      <c r="O6" s="16">
        <v>20000</v>
      </c>
      <c r="P6" s="13">
        <f t="shared" si="0"/>
        <v>106381.63</v>
      </c>
    </row>
    <row r="7" spans="1:16" x14ac:dyDescent="0.25">
      <c r="A7" s="6" t="s">
        <v>6</v>
      </c>
      <c r="B7" s="7">
        <v>55000</v>
      </c>
      <c r="C7" s="8">
        <v>63058</v>
      </c>
      <c r="D7" s="6"/>
      <c r="E7" s="9"/>
      <c r="F7" s="9"/>
      <c r="G7" s="5"/>
      <c r="H7" s="5"/>
      <c r="I7" s="5"/>
      <c r="J7" s="14"/>
      <c r="K7" s="14"/>
      <c r="L7" s="15"/>
      <c r="M7" s="15"/>
      <c r="N7" s="15"/>
      <c r="O7" s="15"/>
      <c r="P7" s="13">
        <f t="shared" si="0"/>
        <v>118058</v>
      </c>
    </row>
    <row r="8" spans="1:16" x14ac:dyDescent="0.25">
      <c r="A8" s="6" t="s">
        <v>7</v>
      </c>
      <c r="B8" s="7">
        <v>169000</v>
      </c>
      <c r="C8" s="8">
        <v>6537</v>
      </c>
      <c r="D8" s="6"/>
      <c r="E8" s="9"/>
      <c r="F8" s="9"/>
      <c r="G8" s="5"/>
      <c r="H8" s="5"/>
      <c r="I8" s="5"/>
      <c r="J8" s="14"/>
      <c r="K8" s="14"/>
      <c r="L8" s="15"/>
      <c r="M8" s="15"/>
      <c r="N8" s="15"/>
      <c r="O8" s="15"/>
      <c r="P8" s="13">
        <f t="shared" si="0"/>
        <v>175537</v>
      </c>
    </row>
    <row r="9" spans="1:16" x14ac:dyDescent="0.25">
      <c r="A9" s="6" t="s">
        <v>8</v>
      </c>
      <c r="B9" s="7">
        <v>3000</v>
      </c>
      <c r="C9" s="6"/>
      <c r="D9" s="6"/>
      <c r="E9" s="9"/>
      <c r="F9" s="9"/>
      <c r="G9" s="5"/>
      <c r="H9" s="5"/>
      <c r="I9" s="5"/>
      <c r="J9" s="14"/>
      <c r="K9" s="14"/>
      <c r="L9" s="15"/>
      <c r="M9" s="15"/>
      <c r="N9" s="15"/>
      <c r="O9" s="15"/>
      <c r="P9" s="13">
        <f t="shared" si="0"/>
        <v>3000</v>
      </c>
    </row>
    <row r="10" spans="1:16" x14ac:dyDescent="0.25">
      <c r="A10" s="6" t="s">
        <v>9</v>
      </c>
      <c r="B10" s="7"/>
      <c r="C10" s="6">
        <v>612752</v>
      </c>
      <c r="D10" s="7">
        <v>115724.64</v>
      </c>
      <c r="E10" s="9"/>
      <c r="F10" s="9"/>
      <c r="G10" s="5"/>
      <c r="H10" s="5"/>
      <c r="I10" s="5"/>
      <c r="J10" s="14"/>
      <c r="K10" s="14"/>
      <c r="L10" s="15"/>
      <c r="M10" s="15"/>
      <c r="N10" s="15"/>
      <c r="O10" s="15"/>
      <c r="P10" s="13">
        <f t="shared" si="0"/>
        <v>728476.64</v>
      </c>
    </row>
    <row r="11" spans="1:16" x14ac:dyDescent="0.25">
      <c r="A11" s="17" t="s">
        <v>10</v>
      </c>
      <c r="B11" s="17"/>
      <c r="C11" s="17"/>
      <c r="D11" s="17"/>
      <c r="E11" s="9">
        <v>624874.82999999996</v>
      </c>
      <c r="F11" s="9">
        <v>287513.40999999997</v>
      </c>
      <c r="G11" s="5"/>
      <c r="H11" s="18"/>
      <c r="I11" s="18"/>
      <c r="J11" s="18"/>
      <c r="K11" s="18"/>
      <c r="L11" s="18"/>
      <c r="M11" s="18"/>
      <c r="N11" s="18"/>
      <c r="O11" s="18"/>
      <c r="P11" s="13">
        <f t="shared" si="0"/>
        <v>912388.24</v>
      </c>
    </row>
    <row r="12" spans="1:16" x14ac:dyDescent="0.25">
      <c r="A12" s="6" t="s">
        <v>11</v>
      </c>
      <c r="B12" s="6"/>
      <c r="C12" s="6"/>
      <c r="D12" s="6"/>
      <c r="E12" s="6"/>
      <c r="F12" s="5"/>
      <c r="G12" s="5">
        <v>26106.54</v>
      </c>
      <c r="H12" s="5">
        <v>3500.34</v>
      </c>
      <c r="I12" s="5"/>
      <c r="J12" s="5"/>
      <c r="K12" s="5"/>
      <c r="L12" s="5"/>
      <c r="M12" s="5"/>
      <c r="N12" s="5"/>
      <c r="O12" s="5"/>
      <c r="P12" s="13">
        <f t="shared" si="0"/>
        <v>29606.880000000001</v>
      </c>
    </row>
    <row r="13" spans="1:16" ht="30" x14ac:dyDescent="0.25">
      <c r="A13" s="6" t="s">
        <v>12</v>
      </c>
      <c r="B13" s="6"/>
      <c r="C13" s="6"/>
      <c r="D13" s="6"/>
      <c r="E13" s="19"/>
      <c r="F13" s="5"/>
      <c r="G13" s="5"/>
      <c r="H13" s="5">
        <v>377622.49</v>
      </c>
      <c r="I13" s="20"/>
      <c r="J13" s="20"/>
      <c r="K13" s="20"/>
      <c r="L13" s="20"/>
      <c r="M13" s="20"/>
      <c r="N13" s="20"/>
      <c r="O13" s="20"/>
      <c r="P13" s="13">
        <f t="shared" si="0"/>
        <v>377622.49</v>
      </c>
    </row>
    <row r="14" spans="1:16" x14ac:dyDescent="0.25">
      <c r="A14" s="6" t="s">
        <v>13</v>
      </c>
      <c r="B14" s="6"/>
      <c r="C14" s="6"/>
      <c r="D14" s="6"/>
      <c r="E14" s="19"/>
      <c r="F14" s="5"/>
      <c r="G14" s="5"/>
      <c r="H14" s="5">
        <v>3763.8</v>
      </c>
      <c r="I14" s="18"/>
      <c r="J14" s="18"/>
      <c r="K14" s="18"/>
      <c r="L14" s="18"/>
      <c r="M14" s="18"/>
      <c r="N14" s="18"/>
      <c r="O14" s="18"/>
      <c r="P14" s="13">
        <f t="shared" si="0"/>
        <v>3763.8</v>
      </c>
    </row>
    <row r="15" spans="1:16" x14ac:dyDescent="0.25">
      <c r="A15" s="19" t="s">
        <v>14</v>
      </c>
      <c r="B15" s="19"/>
      <c r="C15" s="19"/>
      <c r="D15" s="19"/>
      <c r="E15" s="19"/>
      <c r="F15" s="5"/>
      <c r="G15" s="5"/>
      <c r="H15" s="18"/>
      <c r="I15" s="5">
        <v>60983</v>
      </c>
      <c r="J15" s="18"/>
      <c r="K15" s="18"/>
      <c r="L15" s="18"/>
      <c r="M15" s="18"/>
      <c r="N15" s="18"/>
      <c r="O15" s="18"/>
      <c r="P15" s="13">
        <f t="shared" si="0"/>
        <v>60983</v>
      </c>
    </row>
    <row r="16" spans="1:16" ht="30" x14ac:dyDescent="0.25">
      <c r="A16" s="17" t="s">
        <v>15</v>
      </c>
      <c r="B16" s="17"/>
      <c r="C16" s="17"/>
      <c r="D16" s="17"/>
      <c r="E16" s="19"/>
      <c r="F16" s="5"/>
      <c r="G16" s="5"/>
      <c r="H16" s="5"/>
      <c r="I16" s="5">
        <v>25215</v>
      </c>
      <c r="J16" s="5"/>
      <c r="K16" s="5"/>
      <c r="L16" s="5"/>
      <c r="M16" s="5"/>
      <c r="N16" s="5"/>
      <c r="O16" s="5"/>
      <c r="P16" s="13">
        <f t="shared" si="0"/>
        <v>25215</v>
      </c>
    </row>
    <row r="17" spans="1:16" x14ac:dyDescent="0.25">
      <c r="A17" s="17" t="s">
        <v>16</v>
      </c>
      <c r="B17" s="17"/>
      <c r="C17" s="17"/>
      <c r="D17" s="17"/>
      <c r="E17" s="19"/>
      <c r="F17" s="5"/>
      <c r="G17" s="20"/>
      <c r="H17" s="5"/>
      <c r="I17" s="5">
        <v>128492.33</v>
      </c>
      <c r="J17" s="21"/>
      <c r="K17" s="21"/>
      <c r="L17" s="21"/>
      <c r="M17" s="21"/>
      <c r="N17" s="21"/>
      <c r="O17" s="21"/>
      <c r="P17" s="13">
        <f t="shared" si="0"/>
        <v>128492.33</v>
      </c>
    </row>
    <row r="18" spans="1:16" ht="30" x14ac:dyDescent="0.25">
      <c r="A18" s="19" t="s">
        <v>17</v>
      </c>
      <c r="B18" s="19"/>
      <c r="C18" s="19"/>
      <c r="D18" s="19"/>
      <c r="E18" s="19"/>
      <c r="F18" s="5"/>
      <c r="G18" s="20"/>
      <c r="H18" s="5"/>
      <c r="I18" s="5"/>
      <c r="J18" s="11">
        <v>256997.65</v>
      </c>
      <c r="K18" s="11">
        <v>37834.81</v>
      </c>
      <c r="L18" s="5"/>
      <c r="M18" s="5"/>
      <c r="N18" s="5"/>
      <c r="O18" s="5"/>
      <c r="P18" s="13">
        <f t="shared" si="0"/>
        <v>294832.45999999996</v>
      </c>
    </row>
    <row r="19" spans="1:16" x14ac:dyDescent="0.25">
      <c r="A19" s="19" t="s">
        <v>18</v>
      </c>
      <c r="B19" s="19"/>
      <c r="C19" s="19"/>
      <c r="D19" s="19"/>
      <c r="E19" s="19"/>
      <c r="F19" s="5"/>
      <c r="G19" s="5"/>
      <c r="H19" s="5"/>
      <c r="I19" s="5"/>
      <c r="J19" s="11">
        <v>60550.17</v>
      </c>
      <c r="K19" s="5"/>
      <c r="L19" s="5"/>
      <c r="M19" s="5"/>
      <c r="N19" s="5"/>
      <c r="O19" s="5"/>
      <c r="P19" s="13">
        <f t="shared" si="0"/>
        <v>60550.17</v>
      </c>
    </row>
    <row r="20" spans="1:16" x14ac:dyDescent="0.25">
      <c r="A20" s="22" t="s">
        <v>19</v>
      </c>
      <c r="B20" s="22"/>
      <c r="C20" s="22"/>
      <c r="D20" s="22"/>
      <c r="E20" s="19"/>
      <c r="F20" s="5"/>
      <c r="G20" s="5"/>
      <c r="H20" s="5"/>
      <c r="I20" s="5"/>
      <c r="J20" s="11">
        <v>149207.82</v>
      </c>
      <c r="K20" s="5"/>
      <c r="L20" s="5"/>
      <c r="M20" s="5"/>
      <c r="N20" s="5"/>
      <c r="O20" s="5"/>
      <c r="P20" s="13">
        <f t="shared" si="0"/>
        <v>149207.82</v>
      </c>
    </row>
    <row r="21" spans="1:16" x14ac:dyDescent="0.25">
      <c r="A21" s="22" t="s">
        <v>20</v>
      </c>
      <c r="B21" s="22"/>
      <c r="C21" s="22"/>
      <c r="D21" s="22"/>
      <c r="E21" s="19"/>
      <c r="F21" s="5"/>
      <c r="G21" s="5"/>
      <c r="H21" s="5"/>
      <c r="I21" s="5"/>
      <c r="J21" s="11">
        <v>1455746.46</v>
      </c>
      <c r="K21" s="11">
        <v>493132.95</v>
      </c>
      <c r="L21" s="5"/>
      <c r="M21" s="5"/>
      <c r="N21" s="5"/>
      <c r="O21" s="5"/>
      <c r="P21" s="13">
        <f t="shared" si="0"/>
        <v>1948879.41</v>
      </c>
    </row>
    <row r="22" spans="1:16" ht="30" x14ac:dyDescent="0.25">
      <c r="A22" s="6" t="s">
        <v>21</v>
      </c>
      <c r="B22" s="6"/>
      <c r="C22" s="6"/>
      <c r="D22" s="6"/>
      <c r="E22" s="19"/>
      <c r="F22" s="5"/>
      <c r="G22" s="5"/>
      <c r="H22" s="5"/>
      <c r="I22" s="5"/>
      <c r="J22" s="14">
        <v>4305</v>
      </c>
      <c r="K22" s="5"/>
      <c r="L22" s="5"/>
      <c r="M22" s="5"/>
      <c r="N22" s="5"/>
      <c r="O22" s="5"/>
      <c r="P22" s="13">
        <f t="shared" si="0"/>
        <v>4305</v>
      </c>
    </row>
    <row r="23" spans="1:16" x14ac:dyDescent="0.25">
      <c r="A23" s="22" t="s">
        <v>22</v>
      </c>
      <c r="B23" s="22"/>
      <c r="C23" s="22"/>
      <c r="D23" s="22"/>
      <c r="E23" s="19"/>
      <c r="F23" s="5"/>
      <c r="G23" s="5"/>
      <c r="H23" s="5"/>
      <c r="I23" s="5"/>
      <c r="J23" s="5"/>
      <c r="K23" s="11">
        <v>387888.44</v>
      </c>
      <c r="L23" s="5"/>
      <c r="M23" s="5"/>
      <c r="N23" s="5"/>
      <c r="O23" s="5"/>
      <c r="P23" s="13">
        <f t="shared" si="0"/>
        <v>387888.44</v>
      </c>
    </row>
    <row r="24" spans="1:16" x14ac:dyDescent="0.25">
      <c r="A24" s="22" t="s">
        <v>23</v>
      </c>
      <c r="B24" s="22"/>
      <c r="C24" s="22"/>
      <c r="D24" s="22"/>
      <c r="E24" s="19"/>
      <c r="F24" s="5"/>
      <c r="G24" s="5"/>
      <c r="H24" s="5"/>
      <c r="I24" s="5"/>
      <c r="J24" s="5"/>
      <c r="K24" s="11">
        <v>434608.46</v>
      </c>
      <c r="L24" s="5">
        <v>242268.74</v>
      </c>
      <c r="M24" s="5"/>
      <c r="N24" s="5"/>
      <c r="O24" s="5"/>
      <c r="P24" s="13">
        <f t="shared" si="0"/>
        <v>676877.2</v>
      </c>
    </row>
    <row r="25" spans="1:16" x14ac:dyDescent="0.25">
      <c r="A25" s="22" t="s">
        <v>24</v>
      </c>
      <c r="B25" s="22"/>
      <c r="C25" s="22"/>
      <c r="D25" s="22"/>
      <c r="E25" s="19"/>
      <c r="F25" s="5"/>
      <c r="G25" s="5"/>
      <c r="H25" s="5"/>
      <c r="I25" s="11"/>
      <c r="J25" s="11"/>
      <c r="K25" s="11">
        <v>80430.47</v>
      </c>
      <c r="L25" s="11"/>
      <c r="M25" s="11"/>
      <c r="N25" s="11"/>
      <c r="O25" s="11"/>
      <c r="P25" s="13">
        <f t="shared" si="0"/>
        <v>80430.47</v>
      </c>
    </row>
    <row r="26" spans="1:16" ht="30" x14ac:dyDescent="0.25">
      <c r="A26" s="23" t="s">
        <v>25</v>
      </c>
      <c r="B26" s="23"/>
      <c r="C26" s="23"/>
      <c r="D26" s="23"/>
      <c r="E26" s="11"/>
      <c r="F26" s="5"/>
      <c r="G26" s="5"/>
      <c r="H26" s="5"/>
      <c r="I26" s="11"/>
      <c r="J26" s="11"/>
      <c r="K26" s="11"/>
      <c r="L26" s="5">
        <v>69402.289999999994</v>
      </c>
      <c r="M26" s="5">
        <v>394213.02</v>
      </c>
      <c r="N26" s="5">
        <v>9328.7000000000007</v>
      </c>
      <c r="O26" s="5"/>
      <c r="P26" s="13">
        <f t="shared" si="0"/>
        <v>472944.01</v>
      </c>
    </row>
    <row r="27" spans="1:16" x14ac:dyDescent="0.25">
      <c r="A27" s="23" t="s">
        <v>26</v>
      </c>
      <c r="B27" s="23"/>
      <c r="C27" s="23"/>
      <c r="D27" s="23"/>
      <c r="E27" s="19"/>
      <c r="F27" s="5"/>
      <c r="G27" s="5"/>
      <c r="H27" s="5"/>
      <c r="I27" s="11"/>
      <c r="J27" s="11"/>
      <c r="K27" s="11"/>
      <c r="L27" s="5">
        <v>4213890.4000000004</v>
      </c>
      <c r="M27" s="5">
        <v>1956556.15</v>
      </c>
      <c r="N27" s="5">
        <v>148064.92000000001</v>
      </c>
      <c r="O27" s="5"/>
      <c r="P27" s="13">
        <f t="shared" si="0"/>
        <v>6318511.4700000007</v>
      </c>
    </row>
    <row r="28" spans="1:16" x14ac:dyDescent="0.25">
      <c r="A28" s="23" t="s">
        <v>27</v>
      </c>
      <c r="B28" s="23"/>
      <c r="C28" s="23"/>
      <c r="D28" s="23"/>
      <c r="E28" s="19"/>
      <c r="F28" s="5"/>
      <c r="G28" s="5"/>
      <c r="H28" s="5"/>
      <c r="I28" s="11"/>
      <c r="J28" s="11"/>
      <c r="K28" s="11"/>
      <c r="L28" s="5">
        <v>901538.88</v>
      </c>
      <c r="M28" s="5">
        <v>166750.70000000001</v>
      </c>
      <c r="N28" s="5">
        <v>6551.48</v>
      </c>
      <c r="O28" s="24">
        <v>1135</v>
      </c>
      <c r="P28" s="13">
        <f t="shared" si="0"/>
        <v>1075976.06</v>
      </c>
    </row>
    <row r="29" spans="1:16" x14ac:dyDescent="0.25">
      <c r="A29" s="23" t="s">
        <v>28</v>
      </c>
      <c r="B29" s="23"/>
      <c r="C29" s="23"/>
      <c r="D29" s="23"/>
      <c r="E29" s="6"/>
      <c r="F29" s="5"/>
      <c r="G29" s="5"/>
      <c r="H29" s="5"/>
      <c r="I29" s="5"/>
      <c r="J29" s="5"/>
      <c r="K29" s="5"/>
      <c r="L29" s="15">
        <v>19670.16</v>
      </c>
      <c r="M29" s="15"/>
      <c r="N29" s="15"/>
      <c r="O29" s="15"/>
      <c r="P29" s="13">
        <f t="shared" si="0"/>
        <v>19670.16</v>
      </c>
    </row>
    <row r="30" spans="1:16" ht="30" x14ac:dyDescent="0.25">
      <c r="A30" s="6" t="s">
        <v>29</v>
      </c>
      <c r="B30" s="25"/>
      <c r="C30" s="25"/>
      <c r="D30" s="25"/>
      <c r="E30" s="26"/>
      <c r="F30" s="27"/>
      <c r="G30" s="27"/>
      <c r="H30" s="27"/>
      <c r="I30" s="27"/>
      <c r="J30" s="27"/>
      <c r="K30" s="27"/>
      <c r="L30" s="28"/>
      <c r="M30" s="28"/>
      <c r="N30" s="28"/>
      <c r="O30" s="16">
        <v>420000</v>
      </c>
      <c r="P30" s="13">
        <f t="shared" si="0"/>
        <v>420000</v>
      </c>
    </row>
    <row r="31" spans="1:16" x14ac:dyDescent="0.25">
      <c r="A31" s="23" t="s">
        <v>30</v>
      </c>
      <c r="B31" s="25"/>
      <c r="C31" s="25"/>
      <c r="D31" s="25"/>
      <c r="E31" s="26"/>
      <c r="F31" s="27"/>
      <c r="G31" s="27"/>
      <c r="H31" s="27"/>
      <c r="I31" s="27"/>
      <c r="J31" s="27"/>
      <c r="K31" s="27"/>
      <c r="L31" s="28"/>
      <c r="M31" s="28"/>
      <c r="N31" s="28">
        <v>144915.64000000001</v>
      </c>
      <c r="O31" s="28"/>
      <c r="P31" s="13">
        <f t="shared" si="0"/>
        <v>144915.64000000001</v>
      </c>
    </row>
    <row r="32" spans="1:16" x14ac:dyDescent="0.25">
      <c r="A32" s="23" t="s">
        <v>31</v>
      </c>
      <c r="B32" s="25"/>
      <c r="C32" s="25"/>
      <c r="D32" s="25"/>
      <c r="E32" s="26"/>
      <c r="F32" s="27"/>
      <c r="G32" s="27"/>
      <c r="H32" s="27"/>
      <c r="I32" s="27"/>
      <c r="J32" s="27"/>
      <c r="K32" s="27"/>
      <c r="L32" s="28"/>
      <c r="M32" s="28"/>
      <c r="N32" s="28"/>
      <c r="O32" s="28">
        <v>300000</v>
      </c>
      <c r="P32" s="13">
        <f t="shared" si="0"/>
        <v>300000</v>
      </c>
    </row>
    <row r="33" spans="1:16" x14ac:dyDescent="0.25">
      <c r="A33" s="6" t="s">
        <v>32</v>
      </c>
      <c r="B33" s="23"/>
      <c r="C33" s="23"/>
      <c r="D33" s="23"/>
      <c r="E33" s="6"/>
      <c r="F33" s="5"/>
      <c r="G33" s="5"/>
      <c r="H33" s="5"/>
      <c r="I33" s="5"/>
      <c r="J33" s="5"/>
      <c r="K33" s="5"/>
      <c r="L33" s="15"/>
      <c r="M33" s="15"/>
      <c r="N33" s="15"/>
      <c r="O33" s="16">
        <v>300000</v>
      </c>
      <c r="P33" s="13">
        <f t="shared" si="0"/>
        <v>300000</v>
      </c>
    </row>
    <row r="34" spans="1:16" ht="30" x14ac:dyDescent="0.25">
      <c r="A34" s="6" t="s">
        <v>33</v>
      </c>
      <c r="B34" s="23"/>
      <c r="C34" s="23"/>
      <c r="D34" s="23"/>
      <c r="E34" s="6"/>
      <c r="F34" s="5"/>
      <c r="G34" s="5"/>
      <c r="H34" s="5"/>
      <c r="I34" s="5"/>
      <c r="J34" s="5"/>
      <c r="K34" s="5"/>
      <c r="L34" s="15"/>
      <c r="M34" s="15"/>
      <c r="N34" s="15"/>
      <c r="O34" s="16">
        <v>100000</v>
      </c>
      <c r="P34" s="13">
        <f t="shared" si="0"/>
        <v>100000</v>
      </c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"/>
    </row>
    <row r="36" spans="1:16" ht="15.75" thickBot="1" x14ac:dyDescent="0.3">
      <c r="A36" s="29" t="s">
        <v>34</v>
      </c>
      <c r="B36" s="30">
        <f>SUM(B4:B35)</f>
        <v>307000</v>
      </c>
      <c r="C36" s="30">
        <f t="shared" ref="C36:O36" si="1">SUM(C4:C35)</f>
        <v>1010121</v>
      </c>
      <c r="D36" s="30">
        <f t="shared" si="1"/>
        <v>410937.23</v>
      </c>
      <c r="E36" s="30">
        <f t="shared" si="1"/>
        <v>1048816.6099999999</v>
      </c>
      <c r="F36" s="30">
        <f t="shared" si="1"/>
        <v>695093.13</v>
      </c>
      <c r="G36" s="30">
        <f t="shared" si="1"/>
        <v>469860.67</v>
      </c>
      <c r="H36" s="30">
        <f t="shared" si="1"/>
        <v>840369.45000000007</v>
      </c>
      <c r="I36" s="30">
        <f t="shared" si="1"/>
        <v>451352.26</v>
      </c>
      <c r="J36" s="30">
        <f t="shared" si="1"/>
        <v>2141791.71</v>
      </c>
      <c r="K36" s="30">
        <f t="shared" si="1"/>
        <v>1677631.8199999998</v>
      </c>
      <c r="L36" s="30">
        <f t="shared" si="1"/>
        <v>5701169.1900000004</v>
      </c>
      <c r="M36" s="30">
        <f t="shared" si="1"/>
        <v>2816688.1900000004</v>
      </c>
      <c r="N36" s="30">
        <f t="shared" si="1"/>
        <v>626212.98</v>
      </c>
      <c r="O36" s="30">
        <f t="shared" si="1"/>
        <v>1441135</v>
      </c>
      <c r="P36" s="31">
        <f t="shared" ref="P36" si="2">SUM(B36:O36)</f>
        <v>19638179.240000002</v>
      </c>
    </row>
    <row r="38" spans="1:16" hidden="1" x14ac:dyDescent="0.25">
      <c r="A38" s="32"/>
      <c r="B38" s="32"/>
      <c r="C38" s="32"/>
      <c r="D38" s="32"/>
      <c r="E38" s="33"/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AAB3-422B-461A-9773-821CF20BF0AA}">
  <dimension ref="A1:P40"/>
  <sheetViews>
    <sheetView topLeftCell="A13" workbookViewId="0">
      <selection activeCell="O38" sqref="B38:O38"/>
    </sheetView>
  </sheetViews>
  <sheetFormatPr defaultRowHeight="15" x14ac:dyDescent="0.25"/>
  <cols>
    <col min="1" max="1" width="40" bestFit="1" customWidth="1"/>
    <col min="2" max="2" width="12.7109375" bestFit="1" customWidth="1"/>
    <col min="3" max="9" width="11.140625" bestFit="1" customWidth="1"/>
    <col min="10" max="15" width="12.7109375" bestFit="1" customWidth="1"/>
    <col min="16" max="16" width="13.85546875" bestFit="1" customWidth="1"/>
  </cols>
  <sheetData>
    <row r="1" spans="1:16" x14ac:dyDescent="0.25">
      <c r="A1" s="152" t="s">
        <v>35</v>
      </c>
      <c r="B1" s="152"/>
      <c r="C1" s="152"/>
      <c r="D1" s="152"/>
      <c r="E1" s="152"/>
      <c r="F1" s="34"/>
    </row>
    <row r="3" spans="1:16" s="34" customFormat="1" x14ac:dyDescent="0.25">
      <c r="A3" s="35" t="s">
        <v>1</v>
      </c>
      <c r="B3" s="35">
        <v>2007</v>
      </c>
      <c r="C3" s="35">
        <v>2008</v>
      </c>
      <c r="D3" s="35">
        <v>2009</v>
      </c>
      <c r="E3" s="35">
        <v>2010</v>
      </c>
      <c r="F3" s="35">
        <v>2011</v>
      </c>
      <c r="G3" s="35">
        <v>2012</v>
      </c>
      <c r="H3" s="35">
        <v>2013</v>
      </c>
      <c r="I3" s="35">
        <v>2014</v>
      </c>
      <c r="J3" s="35">
        <v>2015</v>
      </c>
      <c r="K3" s="35">
        <v>2016</v>
      </c>
      <c r="L3" s="35">
        <v>2017</v>
      </c>
      <c r="M3" s="35">
        <v>2018</v>
      </c>
      <c r="N3" s="35">
        <v>2019</v>
      </c>
      <c r="O3" s="35">
        <v>2020</v>
      </c>
      <c r="P3" s="35" t="s">
        <v>2</v>
      </c>
    </row>
    <row r="4" spans="1:16" x14ac:dyDescent="0.25">
      <c r="A4" s="36" t="s">
        <v>36</v>
      </c>
      <c r="B4" s="37">
        <v>185140.48000000001</v>
      </c>
      <c r="C4" s="38">
        <v>200130.96</v>
      </c>
      <c r="D4" s="37">
        <v>229315.45</v>
      </c>
      <c r="E4" s="39">
        <v>242895</v>
      </c>
      <c r="F4" s="39">
        <v>267140.90999999997</v>
      </c>
      <c r="G4" s="40">
        <v>294794.40000000002</v>
      </c>
      <c r="H4" s="40">
        <v>299284.46999999997</v>
      </c>
      <c r="I4" s="40">
        <v>271927.5</v>
      </c>
      <c r="J4" s="40">
        <v>279640.46000000002</v>
      </c>
      <c r="K4" s="40">
        <v>348915.6</v>
      </c>
      <c r="L4" s="40">
        <v>323727.81</v>
      </c>
      <c r="M4" s="40">
        <v>426536.04</v>
      </c>
      <c r="N4" s="40">
        <v>258273.38</v>
      </c>
      <c r="O4" s="40">
        <v>300000</v>
      </c>
      <c r="P4" s="41">
        <f>SUM(B4:O4)</f>
        <v>3927722.4600000004</v>
      </c>
    </row>
    <row r="5" spans="1:16" x14ac:dyDescent="0.25">
      <c r="A5" s="36" t="s">
        <v>37</v>
      </c>
      <c r="B5" s="36"/>
      <c r="C5" s="38">
        <v>12655</v>
      </c>
      <c r="D5" s="36"/>
      <c r="E5" s="39">
        <v>13305</v>
      </c>
      <c r="F5" s="39">
        <v>8908.0300000000007</v>
      </c>
      <c r="G5" s="40">
        <v>7506.22</v>
      </c>
      <c r="H5" s="40">
        <v>19966.099999999999</v>
      </c>
      <c r="I5" s="40">
        <v>10288.5</v>
      </c>
      <c r="J5" s="40">
        <v>19998.7</v>
      </c>
      <c r="K5" s="40">
        <v>19998.7</v>
      </c>
      <c r="L5" s="40">
        <v>19999.84</v>
      </c>
      <c r="M5" s="40">
        <v>19958.310000000001</v>
      </c>
      <c r="N5" s="40">
        <v>19698</v>
      </c>
      <c r="O5" s="16">
        <v>20000</v>
      </c>
      <c r="P5" s="41">
        <f t="shared" ref="P5:P32" si="0">SUM(B5:O5)</f>
        <v>192282.4</v>
      </c>
    </row>
    <row r="6" spans="1:16" x14ac:dyDescent="0.25">
      <c r="A6" s="36" t="s">
        <v>38</v>
      </c>
      <c r="B6" s="37">
        <v>183667.01</v>
      </c>
      <c r="C6" s="38">
        <v>248431.81</v>
      </c>
      <c r="D6" s="37">
        <v>259345.87</v>
      </c>
      <c r="E6" s="39">
        <v>25580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1">
        <f t="shared" si="0"/>
        <v>717024.69</v>
      </c>
    </row>
    <row r="7" spans="1:16" x14ac:dyDescent="0.25">
      <c r="A7" s="36" t="s">
        <v>39</v>
      </c>
      <c r="B7" s="37">
        <v>856597.02</v>
      </c>
      <c r="C7" s="38">
        <v>49838</v>
      </c>
      <c r="D7" s="36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1">
        <f t="shared" si="0"/>
        <v>906435.02</v>
      </c>
    </row>
    <row r="8" spans="1:16" x14ac:dyDescent="0.25">
      <c r="A8" s="36" t="s">
        <v>40</v>
      </c>
      <c r="B8" s="37"/>
      <c r="C8" s="38">
        <v>41272</v>
      </c>
      <c r="D8" s="37">
        <v>8019</v>
      </c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1">
        <f t="shared" si="0"/>
        <v>49291</v>
      </c>
    </row>
    <row r="9" spans="1:16" x14ac:dyDescent="0.25">
      <c r="A9" s="42" t="s">
        <v>41</v>
      </c>
      <c r="B9" s="42"/>
      <c r="C9" s="38">
        <v>5691</v>
      </c>
      <c r="D9" s="42"/>
      <c r="E9" s="40"/>
      <c r="F9" s="40"/>
      <c r="G9" s="40">
        <v>93525.61</v>
      </c>
      <c r="H9" s="43"/>
      <c r="I9" s="43"/>
      <c r="J9" s="43"/>
      <c r="K9" s="43"/>
      <c r="L9" s="43"/>
      <c r="M9" s="43"/>
      <c r="N9" s="43"/>
      <c r="O9" s="43"/>
      <c r="P9" s="41">
        <f t="shared" si="0"/>
        <v>99216.61</v>
      </c>
    </row>
    <row r="10" spans="1:16" x14ac:dyDescent="0.25">
      <c r="A10" s="42" t="s">
        <v>42</v>
      </c>
      <c r="B10" s="42"/>
      <c r="C10" s="38">
        <v>22615</v>
      </c>
      <c r="D10" s="37">
        <v>92014.83</v>
      </c>
      <c r="E10" s="40"/>
      <c r="F10" s="40"/>
      <c r="G10" s="40"/>
      <c r="H10" s="43"/>
      <c r="I10" s="43"/>
      <c r="J10" s="43"/>
      <c r="K10" s="43"/>
      <c r="L10" s="43"/>
      <c r="M10" s="43"/>
      <c r="N10" s="43"/>
      <c r="O10" s="43"/>
      <c r="P10" s="41">
        <f t="shared" si="0"/>
        <v>114629.83</v>
      </c>
    </row>
    <row r="11" spans="1:16" x14ac:dyDescent="0.25">
      <c r="A11" s="42" t="s">
        <v>43</v>
      </c>
      <c r="B11" s="42"/>
      <c r="C11" s="42"/>
      <c r="D11" s="42"/>
      <c r="E11" s="40"/>
      <c r="F11" s="40">
        <v>49066.29</v>
      </c>
      <c r="G11" s="40">
        <v>100146.6</v>
      </c>
      <c r="H11" s="40">
        <v>14941.1</v>
      </c>
      <c r="I11" s="40">
        <v>254398.07</v>
      </c>
      <c r="J11" s="40">
        <v>6311949.29</v>
      </c>
      <c r="K11" s="40">
        <v>60924.53</v>
      </c>
      <c r="L11" s="40">
        <v>36918.449999999997</v>
      </c>
      <c r="M11" s="40"/>
      <c r="N11" s="40"/>
      <c r="O11" s="40"/>
      <c r="P11" s="41">
        <f t="shared" si="0"/>
        <v>6828344.3300000001</v>
      </c>
    </row>
    <row r="12" spans="1:16" x14ac:dyDescent="0.25">
      <c r="A12" s="42" t="s">
        <v>44</v>
      </c>
      <c r="B12" s="42"/>
      <c r="C12" s="42"/>
      <c r="D12" s="42"/>
      <c r="E12" s="40"/>
      <c r="F12" s="40">
        <v>11997.63</v>
      </c>
      <c r="G12" s="40"/>
      <c r="H12" s="40"/>
      <c r="I12" s="40"/>
      <c r="J12" s="40"/>
      <c r="K12" s="40"/>
      <c r="L12" s="40"/>
      <c r="M12" s="40"/>
      <c r="N12" s="40"/>
      <c r="O12" s="40"/>
      <c r="P12" s="41">
        <f t="shared" si="0"/>
        <v>11997.63</v>
      </c>
    </row>
    <row r="13" spans="1:16" x14ac:dyDescent="0.25">
      <c r="A13" s="42" t="s">
        <v>45</v>
      </c>
      <c r="B13" s="42"/>
      <c r="C13" s="42"/>
      <c r="D13" s="42"/>
      <c r="E13" s="44"/>
      <c r="F13" s="44"/>
      <c r="G13" s="40">
        <v>9097.01</v>
      </c>
      <c r="H13" s="40"/>
      <c r="I13" s="39"/>
      <c r="J13" s="39"/>
      <c r="K13" s="39"/>
      <c r="L13" s="39"/>
      <c r="M13" s="39"/>
      <c r="N13" s="39"/>
      <c r="O13" s="39"/>
      <c r="P13" s="41">
        <f t="shared" si="0"/>
        <v>9097.01</v>
      </c>
    </row>
    <row r="14" spans="1:16" x14ac:dyDescent="0.25">
      <c r="A14" s="42" t="s">
        <v>46</v>
      </c>
      <c r="B14" s="42"/>
      <c r="C14" s="42"/>
      <c r="D14" s="42"/>
      <c r="E14" s="44"/>
      <c r="F14" s="44">
        <v>419027.01</v>
      </c>
      <c r="G14" s="40">
        <v>43497.53</v>
      </c>
      <c r="H14" s="40">
        <v>22458.799999999999</v>
      </c>
      <c r="I14" s="43"/>
      <c r="J14" s="43"/>
      <c r="K14" s="43"/>
      <c r="L14" s="43"/>
      <c r="M14" s="43"/>
      <c r="N14" s="43"/>
      <c r="O14" s="43"/>
      <c r="P14" s="41">
        <f t="shared" si="0"/>
        <v>484983.34</v>
      </c>
    </row>
    <row r="15" spans="1:16" x14ac:dyDescent="0.25">
      <c r="A15" s="42" t="s">
        <v>47</v>
      </c>
      <c r="B15" s="42"/>
      <c r="C15" s="42"/>
      <c r="D15" s="42"/>
      <c r="E15" s="44"/>
      <c r="F15" s="44"/>
      <c r="G15" s="40"/>
      <c r="H15" s="40">
        <v>442944.09</v>
      </c>
      <c r="I15" s="40">
        <v>7167.95</v>
      </c>
      <c r="J15" s="40"/>
      <c r="K15" s="40"/>
      <c r="L15" s="40"/>
      <c r="M15" s="40"/>
      <c r="N15" s="40"/>
      <c r="O15" s="40"/>
      <c r="P15" s="41">
        <f t="shared" si="0"/>
        <v>450112.04000000004</v>
      </c>
    </row>
    <row r="16" spans="1:16" x14ac:dyDescent="0.25">
      <c r="A16" s="42" t="s">
        <v>48</v>
      </c>
      <c r="B16" s="42"/>
      <c r="C16" s="42"/>
      <c r="D16" s="42"/>
      <c r="E16" s="44"/>
      <c r="F16" s="44"/>
      <c r="G16" s="40"/>
      <c r="H16" s="40">
        <v>15530.97</v>
      </c>
      <c r="I16" s="40"/>
      <c r="J16" s="40"/>
      <c r="K16" s="40"/>
      <c r="L16" s="40"/>
      <c r="M16" s="40"/>
      <c r="N16" s="40"/>
      <c r="O16" s="40"/>
      <c r="P16" s="41">
        <f t="shared" si="0"/>
        <v>15530.97</v>
      </c>
    </row>
    <row r="17" spans="1:16" x14ac:dyDescent="0.25">
      <c r="A17" s="42" t="s">
        <v>49</v>
      </c>
      <c r="B17" s="42"/>
      <c r="C17" s="42"/>
      <c r="D17" s="42"/>
      <c r="E17" s="44"/>
      <c r="F17" s="44"/>
      <c r="G17" s="40"/>
      <c r="H17" s="40"/>
      <c r="I17" s="40"/>
      <c r="J17" s="40">
        <v>11316</v>
      </c>
      <c r="K17" s="40"/>
      <c r="L17" s="40"/>
      <c r="M17" s="40"/>
      <c r="N17" s="40"/>
      <c r="O17" s="40"/>
      <c r="P17" s="41">
        <f t="shared" si="0"/>
        <v>11316</v>
      </c>
    </row>
    <row r="18" spans="1:16" x14ac:dyDescent="0.25">
      <c r="A18" s="42" t="s">
        <v>50</v>
      </c>
      <c r="B18" s="42"/>
      <c r="C18" s="42"/>
      <c r="D18" s="42"/>
      <c r="E18" s="44"/>
      <c r="F18" s="44"/>
      <c r="G18" s="40"/>
      <c r="H18" s="39"/>
      <c r="I18" s="40">
        <v>184696.66</v>
      </c>
      <c r="J18" s="40">
        <v>88514.67</v>
      </c>
      <c r="K18" s="40"/>
      <c r="L18" s="40"/>
      <c r="M18" s="40"/>
      <c r="N18" s="40"/>
      <c r="O18" s="40"/>
      <c r="P18" s="41">
        <f t="shared" si="0"/>
        <v>273211.33</v>
      </c>
    </row>
    <row r="19" spans="1:16" x14ac:dyDescent="0.25">
      <c r="A19" s="42" t="s">
        <v>51</v>
      </c>
      <c r="B19" s="42"/>
      <c r="C19" s="42"/>
      <c r="D19" s="42"/>
      <c r="E19" s="44"/>
      <c r="F19" s="44"/>
      <c r="G19" s="40"/>
      <c r="H19" s="39"/>
      <c r="I19" s="40"/>
      <c r="J19" s="40">
        <v>135748.87</v>
      </c>
      <c r="K19" s="40">
        <v>478210.9</v>
      </c>
      <c r="L19" s="40">
        <v>21439.46</v>
      </c>
      <c r="M19" s="40"/>
      <c r="N19" s="40"/>
      <c r="O19" s="40"/>
      <c r="P19" s="41">
        <f t="shared" si="0"/>
        <v>635399.23</v>
      </c>
    </row>
    <row r="20" spans="1:16" x14ac:dyDescent="0.25">
      <c r="A20" s="42" t="s">
        <v>52</v>
      </c>
      <c r="B20" s="42"/>
      <c r="C20" s="42"/>
      <c r="D20" s="42"/>
      <c r="E20" s="44"/>
      <c r="F20" s="44"/>
      <c r="G20" s="40"/>
      <c r="H20" s="39"/>
      <c r="I20" s="40"/>
      <c r="J20" s="40"/>
      <c r="K20" s="40">
        <v>96386.08</v>
      </c>
      <c r="L20" s="40"/>
      <c r="M20" s="40">
        <v>10684.94</v>
      </c>
      <c r="N20" s="40"/>
      <c r="O20" s="40"/>
      <c r="P20" s="41">
        <f t="shared" si="0"/>
        <v>107071.02</v>
      </c>
    </row>
    <row r="21" spans="1:16" x14ac:dyDescent="0.25">
      <c r="A21" s="42" t="s">
        <v>53</v>
      </c>
      <c r="B21" s="42"/>
      <c r="C21" s="42"/>
      <c r="D21" s="42"/>
      <c r="E21" s="44"/>
      <c r="F21" s="44"/>
      <c r="G21" s="40"/>
      <c r="H21" s="39"/>
      <c r="I21" s="40"/>
      <c r="J21" s="40"/>
      <c r="K21" s="40">
        <v>866979.64</v>
      </c>
      <c r="L21" s="40">
        <v>60123.15</v>
      </c>
      <c r="M21" s="40"/>
      <c r="N21" s="40"/>
      <c r="O21" s="40"/>
      <c r="P21" s="41">
        <f t="shared" si="0"/>
        <v>927102.79</v>
      </c>
    </row>
    <row r="22" spans="1:16" x14ac:dyDescent="0.25">
      <c r="A22" s="42" t="s">
        <v>54</v>
      </c>
      <c r="B22" s="42"/>
      <c r="C22" s="42"/>
      <c r="D22" s="42"/>
      <c r="E22" s="44"/>
      <c r="F22" s="44"/>
      <c r="G22" s="40"/>
      <c r="H22" s="39"/>
      <c r="I22" s="40"/>
      <c r="J22" s="40"/>
      <c r="K22" s="40">
        <v>317974.82</v>
      </c>
      <c r="L22" s="40">
        <v>124452.75</v>
      </c>
      <c r="M22" s="40"/>
      <c r="N22" s="40"/>
      <c r="O22" s="40"/>
      <c r="P22" s="41">
        <f t="shared" si="0"/>
        <v>442427.57</v>
      </c>
    </row>
    <row r="23" spans="1:16" x14ac:dyDescent="0.25">
      <c r="A23" s="42" t="s">
        <v>55</v>
      </c>
      <c r="B23" s="42"/>
      <c r="C23" s="42"/>
      <c r="D23" s="42"/>
      <c r="E23" s="44"/>
      <c r="F23" s="44"/>
      <c r="G23" s="40"/>
      <c r="H23" s="39"/>
      <c r="I23" s="40"/>
      <c r="J23" s="40"/>
      <c r="K23" s="40"/>
      <c r="L23" s="40">
        <v>774705.85</v>
      </c>
      <c r="M23" s="40">
        <v>17734.38</v>
      </c>
      <c r="N23" s="40"/>
      <c r="O23" s="40"/>
      <c r="P23" s="41">
        <f t="shared" si="0"/>
        <v>792440.23</v>
      </c>
    </row>
    <row r="24" spans="1:16" x14ac:dyDescent="0.25">
      <c r="A24" s="42" t="s">
        <v>56</v>
      </c>
      <c r="B24" s="42"/>
      <c r="C24" s="42"/>
      <c r="D24" s="42"/>
      <c r="E24" s="44"/>
      <c r="F24" s="44"/>
      <c r="G24" s="40"/>
      <c r="H24" s="39"/>
      <c r="I24" s="40"/>
      <c r="J24" s="40"/>
      <c r="K24" s="40"/>
      <c r="L24" s="40">
        <v>436041.15</v>
      </c>
      <c r="M24" s="40">
        <v>1387541.32</v>
      </c>
      <c r="N24" s="40">
        <v>42704.38</v>
      </c>
      <c r="O24" s="40"/>
      <c r="P24" s="41">
        <f t="shared" si="0"/>
        <v>1866286.85</v>
      </c>
    </row>
    <row r="25" spans="1:16" x14ac:dyDescent="0.25">
      <c r="A25" s="42" t="s">
        <v>57</v>
      </c>
      <c r="B25" s="42"/>
      <c r="C25" s="42"/>
      <c r="D25" s="42"/>
      <c r="E25" s="44"/>
      <c r="F25" s="44"/>
      <c r="G25" s="40"/>
      <c r="H25" s="39"/>
      <c r="I25" s="40"/>
      <c r="J25" s="40"/>
      <c r="K25" s="40"/>
      <c r="L25" s="40"/>
      <c r="M25" s="40">
        <v>12915</v>
      </c>
      <c r="N25" s="40"/>
      <c r="O25" s="40"/>
      <c r="P25" s="41">
        <f t="shared" si="0"/>
        <v>12915</v>
      </c>
    </row>
    <row r="26" spans="1:16" x14ac:dyDescent="0.25">
      <c r="A26" s="42" t="s">
        <v>58</v>
      </c>
      <c r="B26" s="42"/>
      <c r="C26" s="42"/>
      <c r="D26" s="42"/>
      <c r="E26" s="44"/>
      <c r="F26" s="44"/>
      <c r="G26" s="40"/>
      <c r="H26" s="39"/>
      <c r="I26" s="40"/>
      <c r="J26" s="40"/>
      <c r="K26" s="40">
        <v>97188.7</v>
      </c>
      <c r="L26" s="40"/>
      <c r="M26" s="40"/>
      <c r="N26" s="40"/>
      <c r="O26" s="40"/>
      <c r="P26" s="41">
        <f t="shared" si="0"/>
        <v>97188.7</v>
      </c>
    </row>
    <row r="27" spans="1:16" x14ac:dyDescent="0.25">
      <c r="A27" s="42" t="s">
        <v>59</v>
      </c>
      <c r="B27" s="42"/>
      <c r="C27" s="42"/>
      <c r="D27" s="42"/>
      <c r="E27" s="44"/>
      <c r="F27" s="44"/>
      <c r="G27" s="40"/>
      <c r="H27" s="39"/>
      <c r="I27" s="40"/>
      <c r="J27" s="40"/>
      <c r="K27" s="40"/>
      <c r="L27" s="40">
        <v>148044.14000000001</v>
      </c>
      <c r="M27" s="40"/>
      <c r="N27" s="40"/>
      <c r="O27" s="40"/>
      <c r="P27" s="41">
        <f t="shared" si="0"/>
        <v>148044.14000000001</v>
      </c>
    </row>
    <row r="28" spans="1:16" x14ac:dyDescent="0.25">
      <c r="A28" s="42" t="s">
        <v>60</v>
      </c>
      <c r="B28" s="42"/>
      <c r="C28" s="42"/>
      <c r="D28" s="42"/>
      <c r="E28" s="44"/>
      <c r="F28" s="44"/>
      <c r="G28" s="40"/>
      <c r="H28" s="39"/>
      <c r="I28" s="40"/>
      <c r="J28" s="40"/>
      <c r="K28" s="40"/>
      <c r="L28" s="40"/>
      <c r="M28" s="40">
        <v>93393.55</v>
      </c>
      <c r="N28" s="40"/>
      <c r="O28" s="40"/>
      <c r="P28" s="41">
        <f t="shared" si="0"/>
        <v>93393.55</v>
      </c>
    </row>
    <row r="29" spans="1:16" x14ac:dyDescent="0.25">
      <c r="A29" s="42" t="s">
        <v>61</v>
      </c>
      <c r="B29" s="42"/>
      <c r="C29" s="42"/>
      <c r="D29" s="42"/>
      <c r="E29" s="44"/>
      <c r="F29" s="44"/>
      <c r="G29" s="40"/>
      <c r="H29" s="39"/>
      <c r="I29" s="40"/>
      <c r="J29" s="40"/>
      <c r="K29" s="40"/>
      <c r="L29" s="40"/>
      <c r="M29" s="40">
        <v>29846.880000000001</v>
      </c>
      <c r="N29" s="40">
        <v>254353.94</v>
      </c>
      <c r="O29" s="40">
        <v>3650</v>
      </c>
      <c r="P29" s="41">
        <f t="shared" si="0"/>
        <v>287850.82</v>
      </c>
    </row>
    <row r="30" spans="1:16" x14ac:dyDescent="0.25">
      <c r="A30" s="42" t="s">
        <v>62</v>
      </c>
      <c r="B30" s="42"/>
      <c r="C30" s="42"/>
      <c r="D30" s="42"/>
      <c r="E30" s="44"/>
      <c r="F30" s="44"/>
      <c r="G30" s="40"/>
      <c r="H30" s="39"/>
      <c r="I30" s="40"/>
      <c r="J30" s="40"/>
      <c r="K30" s="40"/>
      <c r="L30" s="40"/>
      <c r="M30" s="40">
        <v>122657.23</v>
      </c>
      <c r="N30" s="40">
        <v>190969.5</v>
      </c>
      <c r="O30" s="40">
        <v>96000</v>
      </c>
      <c r="P30" s="41">
        <f t="shared" si="0"/>
        <v>409626.73</v>
      </c>
    </row>
    <row r="31" spans="1:16" x14ac:dyDescent="0.25">
      <c r="A31" s="42" t="s">
        <v>63</v>
      </c>
      <c r="B31" s="42"/>
      <c r="C31" s="42"/>
      <c r="D31" s="42"/>
      <c r="E31" s="44"/>
      <c r="F31" s="44"/>
      <c r="G31" s="40"/>
      <c r="H31" s="39"/>
      <c r="I31" s="40"/>
      <c r="J31" s="40"/>
      <c r="K31" s="40"/>
      <c r="L31" s="40"/>
      <c r="M31" s="40">
        <v>2926.87</v>
      </c>
      <c r="N31" s="40">
        <v>84556.83</v>
      </c>
      <c r="O31" s="40"/>
      <c r="P31" s="41">
        <f t="shared" si="0"/>
        <v>87483.7</v>
      </c>
    </row>
    <row r="32" spans="1:16" x14ac:dyDescent="0.25">
      <c r="A32" s="42" t="s">
        <v>64</v>
      </c>
      <c r="B32" s="42"/>
      <c r="C32" s="42"/>
      <c r="D32" s="42"/>
      <c r="E32" s="44"/>
      <c r="F32" s="44"/>
      <c r="G32" s="40"/>
      <c r="H32" s="39"/>
      <c r="I32" s="40"/>
      <c r="J32" s="40"/>
      <c r="K32" s="40"/>
      <c r="L32" s="40"/>
      <c r="M32" s="40">
        <v>10498.75</v>
      </c>
      <c r="N32" s="40">
        <v>694530</v>
      </c>
      <c r="O32" s="40">
        <v>30000</v>
      </c>
      <c r="P32" s="41">
        <f t="shared" si="0"/>
        <v>735028.75</v>
      </c>
    </row>
    <row r="33" spans="1:16" x14ac:dyDescent="0.25">
      <c r="A33" s="42" t="s">
        <v>65</v>
      </c>
      <c r="B33" s="42"/>
      <c r="C33" s="42"/>
      <c r="D33" s="42"/>
      <c r="E33" s="44"/>
      <c r="F33" s="44"/>
      <c r="G33" s="40"/>
      <c r="H33" s="39"/>
      <c r="I33" s="40"/>
      <c r="J33" s="40"/>
      <c r="K33" s="40"/>
      <c r="L33" s="40"/>
      <c r="M33" s="40"/>
      <c r="N33" s="40">
        <v>1859.36</v>
      </c>
      <c r="O33" s="40"/>
      <c r="P33" s="41">
        <f>SUM(B33:O33)</f>
        <v>1859.36</v>
      </c>
    </row>
    <row r="34" spans="1:16" x14ac:dyDescent="0.25">
      <c r="A34" s="42" t="s">
        <v>66</v>
      </c>
      <c r="B34" s="42"/>
      <c r="C34" s="42"/>
      <c r="D34" s="42"/>
      <c r="E34" s="44"/>
      <c r="F34" s="44"/>
      <c r="G34" s="40"/>
      <c r="H34" s="39"/>
      <c r="I34" s="40"/>
      <c r="J34" s="40"/>
      <c r="K34" s="40"/>
      <c r="L34" s="40"/>
      <c r="M34" s="40"/>
      <c r="N34" s="40"/>
      <c r="O34" s="40">
        <v>100000</v>
      </c>
      <c r="P34" s="41">
        <f t="shared" ref="P34:P37" si="1">SUM(B34:O34)</f>
        <v>100000</v>
      </c>
    </row>
    <row r="35" spans="1:16" x14ac:dyDescent="0.25">
      <c r="A35" s="45" t="s">
        <v>67</v>
      </c>
      <c r="B35" s="42"/>
      <c r="C35" s="42"/>
      <c r="D35" s="42"/>
      <c r="E35" s="44"/>
      <c r="F35" s="44"/>
      <c r="G35" s="40"/>
      <c r="H35" s="39"/>
      <c r="I35" s="40"/>
      <c r="J35" s="40"/>
      <c r="K35" s="40"/>
      <c r="L35" s="40"/>
      <c r="M35" s="40"/>
      <c r="N35" s="40"/>
      <c r="O35" s="16">
        <v>150000</v>
      </c>
      <c r="P35" s="41">
        <f t="shared" si="1"/>
        <v>150000</v>
      </c>
    </row>
    <row r="36" spans="1:16" x14ac:dyDescent="0.25">
      <c r="A36" s="45" t="s">
        <v>68</v>
      </c>
      <c r="B36" s="42"/>
      <c r="C36" s="42"/>
      <c r="D36" s="42"/>
      <c r="E36" s="44"/>
      <c r="F36" s="44"/>
      <c r="G36" s="40"/>
      <c r="H36" s="39"/>
      <c r="I36" s="40"/>
      <c r="J36" s="40"/>
      <c r="K36" s="40"/>
      <c r="L36" s="40"/>
      <c r="M36" s="40"/>
      <c r="N36" s="40"/>
      <c r="O36" s="16">
        <v>300000</v>
      </c>
      <c r="P36" s="41">
        <f t="shared" si="1"/>
        <v>300000</v>
      </c>
    </row>
    <row r="37" spans="1:16" x14ac:dyDescent="0.25">
      <c r="A37" s="45" t="s">
        <v>69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16">
        <v>150000</v>
      </c>
      <c r="P37" s="41">
        <f t="shared" si="1"/>
        <v>150000</v>
      </c>
    </row>
    <row r="38" spans="1:16" x14ac:dyDescent="0.25">
      <c r="A38" s="47" t="s">
        <v>34</v>
      </c>
      <c r="B38" s="41">
        <f>SUM(B4:B37)</f>
        <v>1225404.51</v>
      </c>
      <c r="C38" s="41">
        <f t="shared" ref="C38:O38" si="2">SUM(C4:C37)</f>
        <v>580633.77</v>
      </c>
      <c r="D38" s="41">
        <f t="shared" si="2"/>
        <v>588695.15</v>
      </c>
      <c r="E38" s="41">
        <f t="shared" si="2"/>
        <v>281780</v>
      </c>
      <c r="F38" s="41">
        <f t="shared" si="2"/>
        <v>756139.87</v>
      </c>
      <c r="G38" s="41">
        <f t="shared" si="2"/>
        <v>548567.37</v>
      </c>
      <c r="H38" s="41">
        <f t="shared" si="2"/>
        <v>815125.52999999991</v>
      </c>
      <c r="I38" s="41">
        <f t="shared" si="2"/>
        <v>728478.68</v>
      </c>
      <c r="J38" s="41">
        <f t="shared" si="2"/>
        <v>6847167.9900000002</v>
      </c>
      <c r="K38" s="41">
        <f t="shared" si="2"/>
        <v>2286578.9700000002</v>
      </c>
      <c r="L38" s="41">
        <f t="shared" si="2"/>
        <v>1945452.6</v>
      </c>
      <c r="M38" s="41">
        <f t="shared" si="2"/>
        <v>2134693.27</v>
      </c>
      <c r="N38" s="41">
        <f t="shared" si="2"/>
        <v>1546945.39</v>
      </c>
      <c r="O38" s="41">
        <f t="shared" si="2"/>
        <v>1149650</v>
      </c>
      <c r="P38" s="41">
        <f>SUM(P4:P37)</f>
        <v>21435313.100000001</v>
      </c>
    </row>
    <row r="40" spans="1:16" x14ac:dyDescent="0.25">
      <c r="N40" s="48"/>
      <c r="O40" s="48"/>
      <c r="P40" s="48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C31C-4DD6-46A2-A700-935234080A27}">
  <dimension ref="A1:P62"/>
  <sheetViews>
    <sheetView topLeftCell="A37" workbookViewId="0">
      <selection activeCell="O57" sqref="B57:O57"/>
    </sheetView>
  </sheetViews>
  <sheetFormatPr defaultColWidth="8.85546875" defaultRowHeight="15" x14ac:dyDescent="0.25"/>
  <cols>
    <col min="1" max="1" width="40.140625" bestFit="1" customWidth="1"/>
    <col min="2" max="2" width="11.5703125" bestFit="1" customWidth="1"/>
    <col min="3" max="3" width="11.28515625" bestFit="1" customWidth="1"/>
    <col min="4" max="4" width="11.5703125" bestFit="1" customWidth="1"/>
    <col min="5" max="6" width="11.7109375" bestFit="1" customWidth="1"/>
    <col min="7" max="14" width="12.7109375" bestFit="1" customWidth="1"/>
    <col min="15" max="15" width="13.28515625" bestFit="1" customWidth="1"/>
    <col min="16" max="16" width="13.85546875" bestFit="1" customWidth="1"/>
  </cols>
  <sheetData>
    <row r="1" spans="1:16" x14ac:dyDescent="0.25">
      <c r="A1" s="153" t="s">
        <v>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3" spans="1:16" s="34" customFormat="1" x14ac:dyDescent="0.25">
      <c r="A3" s="49" t="s">
        <v>1</v>
      </c>
      <c r="B3" s="49">
        <v>2007</v>
      </c>
      <c r="C3" s="49">
        <v>2008</v>
      </c>
      <c r="D3" s="49">
        <v>2009</v>
      </c>
      <c r="E3" s="49">
        <v>2010</v>
      </c>
      <c r="F3" s="49">
        <v>2011</v>
      </c>
      <c r="G3" s="49">
        <v>2012</v>
      </c>
      <c r="H3" s="49">
        <v>2013</v>
      </c>
      <c r="I3" s="49">
        <v>2014</v>
      </c>
      <c r="J3" s="49">
        <v>2015</v>
      </c>
      <c r="K3" s="49">
        <v>2016</v>
      </c>
      <c r="L3" s="49">
        <v>2017</v>
      </c>
      <c r="M3" s="49">
        <v>2018</v>
      </c>
      <c r="N3" s="49">
        <v>2019</v>
      </c>
      <c r="O3" s="49">
        <v>2020</v>
      </c>
      <c r="P3" s="49" t="s">
        <v>2</v>
      </c>
    </row>
    <row r="4" spans="1:16" x14ac:dyDescent="0.25">
      <c r="A4" s="46" t="s">
        <v>71</v>
      </c>
      <c r="B4" s="7">
        <v>169827.81</v>
      </c>
      <c r="C4" s="65">
        <v>117691</v>
      </c>
      <c r="D4" s="7">
        <v>149938.67000000001</v>
      </c>
      <c r="E4" s="9">
        <v>253688.44</v>
      </c>
      <c r="F4" s="9">
        <v>322612.61</v>
      </c>
      <c r="G4" s="5">
        <v>362481.27</v>
      </c>
      <c r="H4" s="5">
        <v>378066.85</v>
      </c>
      <c r="I4" s="14">
        <v>298659.93</v>
      </c>
      <c r="J4" s="16">
        <v>255499.48</v>
      </c>
      <c r="K4" s="14">
        <v>290041.67</v>
      </c>
      <c r="L4" s="5">
        <v>339930.33</v>
      </c>
      <c r="M4" s="5">
        <v>287748.77</v>
      </c>
      <c r="N4" s="24">
        <f>406267.35+19645.88</f>
        <v>425913.23</v>
      </c>
      <c r="O4" s="24">
        <v>300000</v>
      </c>
      <c r="P4" s="13">
        <f>SUM(B4:O4)</f>
        <v>3952100.06</v>
      </c>
    </row>
    <row r="5" spans="1:16" x14ac:dyDescent="0.25">
      <c r="A5" s="46" t="s">
        <v>72</v>
      </c>
      <c r="B5" s="5"/>
      <c r="C5" s="65">
        <v>12978</v>
      </c>
      <c r="D5" s="5"/>
      <c r="E5" s="9"/>
      <c r="F5" s="9"/>
      <c r="G5" s="5"/>
      <c r="H5" s="5">
        <v>19047.97</v>
      </c>
      <c r="I5" s="5"/>
      <c r="J5" s="14"/>
      <c r="K5" s="14"/>
      <c r="L5" s="14"/>
      <c r="M5" s="14"/>
      <c r="N5" s="14"/>
      <c r="O5" s="14">
        <v>20000</v>
      </c>
      <c r="P5" s="13">
        <f t="shared" ref="P5:P54" si="0">SUM(B5:O5)</f>
        <v>52025.97</v>
      </c>
    </row>
    <row r="6" spans="1:16" x14ac:dyDescent="0.25">
      <c r="A6" s="51" t="s">
        <v>37</v>
      </c>
      <c r="B6" s="19"/>
      <c r="C6" s="19"/>
      <c r="D6" s="19"/>
      <c r="E6" s="9"/>
      <c r="F6" s="9"/>
      <c r="G6" s="5"/>
      <c r="H6" s="5"/>
      <c r="I6" s="5">
        <v>19367.96</v>
      </c>
      <c r="J6" s="14">
        <v>19797.349999999999</v>
      </c>
      <c r="K6" s="14">
        <v>18359.599999999999</v>
      </c>
      <c r="L6" s="15">
        <v>11220.06</v>
      </c>
      <c r="M6" s="15">
        <v>19954.830000000002</v>
      </c>
      <c r="N6" s="52">
        <v>19997.88</v>
      </c>
      <c r="O6" s="52"/>
      <c r="P6" s="13">
        <f t="shared" si="0"/>
        <v>108697.68000000001</v>
      </c>
    </row>
    <row r="7" spans="1:16" x14ac:dyDescent="0.25">
      <c r="A7" s="51" t="s">
        <v>73</v>
      </c>
      <c r="B7" s="19"/>
      <c r="C7" s="19">
        <v>27636</v>
      </c>
      <c r="D7" s="7">
        <v>26924.400000000001</v>
      </c>
      <c r="E7" s="9"/>
      <c r="F7" s="9"/>
      <c r="G7" s="5"/>
      <c r="H7" s="5"/>
      <c r="I7" s="5"/>
      <c r="J7" s="14"/>
      <c r="K7" s="14"/>
      <c r="L7" s="15"/>
      <c r="M7" s="15"/>
      <c r="N7" s="52"/>
      <c r="O7" s="52"/>
      <c r="P7" s="13">
        <f t="shared" si="0"/>
        <v>54560.4</v>
      </c>
    </row>
    <row r="8" spans="1:16" x14ac:dyDescent="0.25">
      <c r="A8" s="42" t="s">
        <v>74</v>
      </c>
      <c r="B8" s="6"/>
      <c r="C8" s="6"/>
      <c r="D8" s="6"/>
      <c r="E8" s="9"/>
      <c r="F8" s="9">
        <v>48658.15</v>
      </c>
      <c r="G8" s="5"/>
      <c r="H8" s="5"/>
      <c r="I8" s="5"/>
      <c r="J8" s="14"/>
      <c r="K8" s="14"/>
      <c r="L8" s="15"/>
      <c r="M8" s="15"/>
      <c r="N8" s="15"/>
      <c r="O8" s="15"/>
      <c r="P8" s="13">
        <f t="shared" si="0"/>
        <v>48658.15</v>
      </c>
    </row>
    <row r="9" spans="1:16" x14ac:dyDescent="0.25">
      <c r="A9" s="46" t="s">
        <v>75</v>
      </c>
      <c r="B9" s="5"/>
      <c r="C9" s="5"/>
      <c r="D9" s="5"/>
      <c r="E9" s="9"/>
      <c r="F9" s="9">
        <v>29947.5</v>
      </c>
      <c r="G9" s="5"/>
      <c r="H9" s="18"/>
      <c r="I9" s="18"/>
      <c r="J9" s="18"/>
      <c r="K9" s="18"/>
      <c r="L9" s="18"/>
      <c r="M9" s="18"/>
      <c r="N9" s="18"/>
      <c r="O9" s="18"/>
      <c r="P9" s="13">
        <f t="shared" si="0"/>
        <v>29947.5</v>
      </c>
    </row>
    <row r="10" spans="1:16" x14ac:dyDescent="0.25">
      <c r="A10" s="42" t="s">
        <v>76</v>
      </c>
      <c r="B10" s="6"/>
      <c r="C10" s="6"/>
      <c r="D10" s="6"/>
      <c r="E10" s="6"/>
      <c r="F10" s="9">
        <v>78786.13</v>
      </c>
      <c r="G10" s="5"/>
      <c r="H10" s="5">
        <v>599827.92000000004</v>
      </c>
      <c r="I10" s="14">
        <v>467240.68</v>
      </c>
      <c r="J10" s="5"/>
      <c r="K10" s="5"/>
      <c r="L10" s="5"/>
      <c r="M10" s="5"/>
      <c r="N10" s="5"/>
      <c r="O10" s="5"/>
      <c r="P10" s="13">
        <f t="shared" si="0"/>
        <v>1145854.73</v>
      </c>
    </row>
    <row r="11" spans="1:16" x14ac:dyDescent="0.25">
      <c r="A11" s="51" t="s">
        <v>77</v>
      </c>
      <c r="B11" s="19"/>
      <c r="C11" s="19"/>
      <c r="D11" s="19"/>
      <c r="E11" s="6"/>
      <c r="F11" s="9"/>
      <c r="G11" s="5">
        <v>79124.08</v>
      </c>
      <c r="H11" s="5">
        <v>23.81</v>
      </c>
      <c r="I11" s="5"/>
      <c r="J11" s="5"/>
      <c r="K11" s="5"/>
      <c r="L11" s="5"/>
      <c r="M11" s="5"/>
      <c r="N11" s="5"/>
      <c r="O11" s="5"/>
      <c r="P11" s="13">
        <f t="shared" si="0"/>
        <v>79147.89</v>
      </c>
    </row>
    <row r="12" spans="1:16" x14ac:dyDescent="0.25">
      <c r="A12" s="42" t="s">
        <v>78</v>
      </c>
      <c r="B12" s="6"/>
      <c r="C12" s="6"/>
      <c r="D12" s="6"/>
      <c r="E12" s="6"/>
      <c r="F12" s="9"/>
      <c r="G12" s="5">
        <v>49963.839999999997</v>
      </c>
      <c r="H12" s="5">
        <v>106820.3</v>
      </c>
      <c r="I12" s="5"/>
      <c r="J12" s="5"/>
      <c r="K12" s="5"/>
      <c r="L12" s="5"/>
      <c r="M12" s="5"/>
      <c r="N12" s="5"/>
      <c r="O12" s="5"/>
      <c r="P12" s="13">
        <f t="shared" si="0"/>
        <v>156784.14000000001</v>
      </c>
    </row>
    <row r="13" spans="1:16" x14ac:dyDescent="0.25">
      <c r="A13" s="51" t="s">
        <v>79</v>
      </c>
      <c r="B13" s="19"/>
      <c r="C13" s="19"/>
      <c r="D13" s="19"/>
      <c r="E13" s="19"/>
      <c r="F13" s="5"/>
      <c r="G13" s="5">
        <v>49977.46</v>
      </c>
      <c r="H13" s="5"/>
      <c r="I13" s="20"/>
      <c r="J13" s="20"/>
      <c r="K13" s="20"/>
      <c r="L13" s="20"/>
      <c r="M13" s="20"/>
      <c r="N13" s="20"/>
      <c r="O13" s="20"/>
      <c r="P13" s="13">
        <f t="shared" si="0"/>
        <v>49977.46</v>
      </c>
    </row>
    <row r="14" spans="1:16" x14ac:dyDescent="0.25">
      <c r="A14" s="51" t="s">
        <v>80</v>
      </c>
      <c r="B14" s="19"/>
      <c r="C14" s="19"/>
      <c r="D14" s="19"/>
      <c r="E14" s="19"/>
      <c r="F14" s="5"/>
      <c r="G14" s="5">
        <v>867998.77</v>
      </c>
      <c r="H14" s="5">
        <v>187605.39</v>
      </c>
      <c r="I14" s="18"/>
      <c r="J14" s="18"/>
      <c r="K14" s="18"/>
      <c r="L14" s="18"/>
      <c r="M14" s="18"/>
      <c r="N14" s="18"/>
      <c r="O14" s="18"/>
      <c r="P14" s="13">
        <f t="shared" si="0"/>
        <v>1055604.1600000001</v>
      </c>
    </row>
    <row r="15" spans="1:16" x14ac:dyDescent="0.25">
      <c r="A15" s="51" t="s">
        <v>81</v>
      </c>
      <c r="B15" s="19"/>
      <c r="C15" s="19"/>
      <c r="D15" s="19"/>
      <c r="E15" s="19"/>
      <c r="F15" s="5"/>
      <c r="G15" s="5"/>
      <c r="H15" s="5">
        <v>61388.97</v>
      </c>
      <c r="I15" s="5"/>
      <c r="J15" s="18"/>
      <c r="K15" s="18"/>
      <c r="L15" s="18"/>
      <c r="M15" s="18"/>
      <c r="N15" s="18"/>
      <c r="O15" s="18"/>
      <c r="P15" s="13">
        <f t="shared" si="0"/>
        <v>61388.97</v>
      </c>
    </row>
    <row r="16" spans="1:16" ht="30" x14ac:dyDescent="0.25">
      <c r="A16" s="51" t="s">
        <v>82</v>
      </c>
      <c r="B16" s="19"/>
      <c r="C16" s="19"/>
      <c r="D16" s="19"/>
      <c r="E16" s="19"/>
      <c r="F16" s="5"/>
      <c r="G16" s="5"/>
      <c r="H16" s="5"/>
      <c r="I16" s="5">
        <v>55537.78</v>
      </c>
      <c r="J16" s="5"/>
      <c r="K16" s="5"/>
      <c r="L16" s="5"/>
      <c r="M16" s="5"/>
      <c r="N16" s="5"/>
      <c r="O16" s="5"/>
      <c r="P16" s="13">
        <f t="shared" si="0"/>
        <v>55537.78</v>
      </c>
    </row>
    <row r="17" spans="1:16" x14ac:dyDescent="0.25">
      <c r="A17" s="51" t="s">
        <v>83</v>
      </c>
      <c r="B17" s="19"/>
      <c r="C17" s="19"/>
      <c r="D17" s="19"/>
      <c r="E17" s="19"/>
      <c r="F17" s="5"/>
      <c r="G17" s="20"/>
      <c r="H17" s="5"/>
      <c r="I17" s="5">
        <v>45713</v>
      </c>
      <c r="J17" s="21"/>
      <c r="K17" s="21"/>
      <c r="L17" s="21"/>
      <c r="M17" s="21"/>
      <c r="N17" s="21"/>
      <c r="O17" s="21"/>
      <c r="P17" s="13">
        <f t="shared" si="0"/>
        <v>45713</v>
      </c>
    </row>
    <row r="18" spans="1:16" x14ac:dyDescent="0.25">
      <c r="A18" s="51" t="s">
        <v>84</v>
      </c>
      <c r="B18" s="19"/>
      <c r="C18" s="19"/>
      <c r="D18" s="19"/>
      <c r="E18" s="19"/>
      <c r="F18" s="5"/>
      <c r="G18" s="20"/>
      <c r="H18" s="5"/>
      <c r="I18" s="5">
        <v>21774.1</v>
      </c>
      <c r="J18" s="14">
        <v>-1145.3800000000001</v>
      </c>
      <c r="K18" s="11"/>
      <c r="L18" s="5"/>
      <c r="M18" s="5"/>
      <c r="N18" s="5"/>
      <c r="O18" s="5"/>
      <c r="P18" s="13">
        <f t="shared" si="0"/>
        <v>20628.719999999998</v>
      </c>
    </row>
    <row r="19" spans="1:16" x14ac:dyDescent="0.25">
      <c r="A19" s="51" t="s">
        <v>85</v>
      </c>
      <c r="B19" s="19"/>
      <c r="C19" s="19"/>
      <c r="D19" s="19"/>
      <c r="E19" s="19"/>
      <c r="F19" s="5"/>
      <c r="G19" s="5"/>
      <c r="H19" s="5"/>
      <c r="I19" s="5">
        <v>109711.92</v>
      </c>
      <c r="J19" s="11"/>
      <c r="K19" s="5"/>
      <c r="L19" s="5"/>
      <c r="M19" s="5"/>
      <c r="N19" s="5"/>
      <c r="O19" s="5"/>
      <c r="P19" s="13">
        <f t="shared" si="0"/>
        <v>109711.92</v>
      </c>
    </row>
    <row r="20" spans="1:16" x14ac:dyDescent="0.25">
      <c r="A20" s="51" t="s">
        <v>86</v>
      </c>
      <c r="B20" s="19"/>
      <c r="C20" s="19"/>
      <c r="D20" s="19"/>
      <c r="E20" s="19"/>
      <c r="F20" s="5"/>
      <c r="G20" s="5"/>
      <c r="H20" s="5"/>
      <c r="I20" s="5"/>
      <c r="J20" s="16">
        <v>698947.5</v>
      </c>
      <c r="K20" s="16">
        <v>7841.25</v>
      </c>
      <c r="L20" s="5"/>
      <c r="M20" s="5"/>
      <c r="N20" s="5"/>
      <c r="O20" s="5"/>
      <c r="P20" s="13">
        <f t="shared" si="0"/>
        <v>706788.75</v>
      </c>
    </row>
    <row r="21" spans="1:16" x14ac:dyDescent="0.25">
      <c r="A21" s="51" t="s">
        <v>87</v>
      </c>
      <c r="B21" s="19"/>
      <c r="C21" s="19"/>
      <c r="D21" s="19"/>
      <c r="E21" s="19"/>
      <c r="F21" s="5"/>
      <c r="G21" s="5"/>
      <c r="H21" s="5"/>
      <c r="I21" s="5"/>
      <c r="J21" s="16">
        <v>196253.79</v>
      </c>
      <c r="K21" s="11"/>
      <c r="L21" s="5"/>
      <c r="M21" s="5"/>
      <c r="N21" s="5"/>
      <c r="O21" s="5"/>
      <c r="P21" s="13">
        <f t="shared" si="0"/>
        <v>196253.79</v>
      </c>
    </row>
    <row r="22" spans="1:16" x14ac:dyDescent="0.25">
      <c r="A22" s="51" t="s">
        <v>88</v>
      </c>
      <c r="B22" s="19"/>
      <c r="C22" s="19"/>
      <c r="D22" s="19"/>
      <c r="E22" s="19"/>
      <c r="F22" s="5"/>
      <c r="G22" s="5"/>
      <c r="H22" s="5"/>
      <c r="I22" s="5"/>
      <c r="J22" s="16">
        <v>375448.24</v>
      </c>
      <c r="K22" s="16">
        <v>146063.70000000001</v>
      </c>
      <c r="L22" s="5">
        <v>14696.54</v>
      </c>
      <c r="M22" s="5"/>
      <c r="N22" s="5"/>
      <c r="O22" s="5"/>
      <c r="P22" s="13">
        <f t="shared" si="0"/>
        <v>536208.48</v>
      </c>
    </row>
    <row r="23" spans="1:16" x14ac:dyDescent="0.25">
      <c r="A23" s="51" t="s">
        <v>89</v>
      </c>
      <c r="B23" s="19"/>
      <c r="C23" s="19"/>
      <c r="D23" s="19"/>
      <c r="E23" s="19"/>
      <c r="F23" s="5"/>
      <c r="G23" s="5"/>
      <c r="H23" s="5"/>
      <c r="I23" s="5"/>
      <c r="J23" s="16">
        <v>9592.4599999999991</v>
      </c>
      <c r="K23" s="11"/>
      <c r="L23" s="5"/>
      <c r="M23" s="5"/>
      <c r="N23" s="5"/>
      <c r="O23" s="5"/>
      <c r="P23" s="13">
        <f t="shared" si="0"/>
        <v>9592.4599999999991</v>
      </c>
    </row>
    <row r="24" spans="1:16" x14ac:dyDescent="0.25">
      <c r="A24" s="51" t="s">
        <v>90</v>
      </c>
      <c r="B24" s="19"/>
      <c r="C24" s="19"/>
      <c r="D24" s="19"/>
      <c r="E24" s="19"/>
      <c r="F24" s="5"/>
      <c r="G24" s="5"/>
      <c r="H24" s="5"/>
      <c r="I24" s="5"/>
      <c r="J24" s="16">
        <v>30018.1</v>
      </c>
      <c r="K24" s="11"/>
      <c r="L24" s="5"/>
      <c r="M24" s="5"/>
      <c r="N24" s="5"/>
      <c r="O24" s="5"/>
      <c r="P24" s="13">
        <f t="shared" si="0"/>
        <v>30018.1</v>
      </c>
    </row>
    <row r="25" spans="1:16" x14ac:dyDescent="0.25">
      <c r="A25" s="53" t="s">
        <v>91</v>
      </c>
      <c r="B25" s="14"/>
      <c r="C25" s="14"/>
      <c r="D25" s="14"/>
      <c r="E25" s="19"/>
      <c r="F25" s="5"/>
      <c r="G25" s="5"/>
      <c r="H25" s="5"/>
      <c r="I25" s="11"/>
      <c r="J25" s="14">
        <v>27557.8</v>
      </c>
      <c r="K25" s="11"/>
      <c r="L25" s="11"/>
      <c r="M25" s="11"/>
      <c r="N25" s="11"/>
      <c r="O25" s="11"/>
      <c r="P25" s="13">
        <f t="shared" si="0"/>
        <v>27557.8</v>
      </c>
    </row>
    <row r="26" spans="1:16" x14ac:dyDescent="0.25">
      <c r="A26" s="46" t="s">
        <v>92</v>
      </c>
      <c r="B26" s="5"/>
      <c r="C26" s="5"/>
      <c r="D26" s="5"/>
      <c r="E26" s="11"/>
      <c r="F26" s="5"/>
      <c r="G26" s="5"/>
      <c r="H26" s="5"/>
      <c r="I26" s="11"/>
      <c r="J26" s="14">
        <v>88477.58</v>
      </c>
      <c r="K26" s="14">
        <v>240</v>
      </c>
      <c r="L26" s="5"/>
      <c r="M26" s="5"/>
      <c r="N26" s="5"/>
      <c r="O26" s="5"/>
      <c r="P26" s="13">
        <f t="shared" si="0"/>
        <v>88717.58</v>
      </c>
    </row>
    <row r="27" spans="1:16" x14ac:dyDescent="0.25">
      <c r="A27" s="51" t="s">
        <v>93</v>
      </c>
      <c r="B27" s="19"/>
      <c r="C27" s="19"/>
      <c r="D27" s="19"/>
      <c r="E27" s="19"/>
      <c r="F27" s="5"/>
      <c r="G27" s="5"/>
      <c r="H27" s="5"/>
      <c r="I27" s="11"/>
      <c r="J27" s="11"/>
      <c r="K27" s="16">
        <v>503722.03</v>
      </c>
      <c r="L27" s="5"/>
      <c r="M27" s="5"/>
      <c r="N27" s="5"/>
      <c r="O27" s="5"/>
      <c r="P27" s="13">
        <f t="shared" si="0"/>
        <v>503722.03</v>
      </c>
    </row>
    <row r="28" spans="1:16" x14ac:dyDescent="0.25">
      <c r="A28" s="51" t="s">
        <v>94</v>
      </c>
      <c r="B28" s="19"/>
      <c r="C28" s="19"/>
      <c r="D28" s="19"/>
      <c r="E28" s="19"/>
      <c r="F28" s="5"/>
      <c r="G28" s="5"/>
      <c r="H28" s="5"/>
      <c r="I28" s="11"/>
      <c r="J28" s="11"/>
      <c r="K28" s="16">
        <v>56758.05</v>
      </c>
      <c r="L28" s="5">
        <v>206715.32</v>
      </c>
      <c r="M28" s="5"/>
      <c r="N28" s="5"/>
      <c r="O28" s="5"/>
      <c r="P28" s="13">
        <f t="shared" si="0"/>
        <v>263473.37</v>
      </c>
    </row>
    <row r="29" spans="1:16" x14ac:dyDescent="0.25">
      <c r="A29" s="51" t="s">
        <v>95</v>
      </c>
      <c r="B29" s="19"/>
      <c r="C29" s="19"/>
      <c r="D29" s="19"/>
      <c r="E29" s="19"/>
      <c r="F29" s="5"/>
      <c r="G29" s="5"/>
      <c r="H29" s="5"/>
      <c r="I29" s="11"/>
      <c r="J29" s="11"/>
      <c r="K29" s="16">
        <v>53512.13</v>
      </c>
      <c r="L29" s="15">
        <v>140058.43</v>
      </c>
      <c r="M29" s="15">
        <v>21955.5</v>
      </c>
      <c r="N29" s="15"/>
      <c r="O29" s="15"/>
      <c r="P29" s="13">
        <f t="shared" si="0"/>
        <v>215526.06</v>
      </c>
    </row>
    <row r="30" spans="1:16" x14ac:dyDescent="0.25">
      <c r="A30" s="51" t="s">
        <v>85</v>
      </c>
      <c r="B30" s="19"/>
      <c r="C30" s="19"/>
      <c r="D30" s="19"/>
      <c r="E30" s="19"/>
      <c r="F30" s="5"/>
      <c r="G30" s="5"/>
      <c r="H30" s="5"/>
      <c r="I30" s="11"/>
      <c r="J30" s="11"/>
      <c r="K30" s="16"/>
      <c r="L30" s="15"/>
      <c r="M30" s="15">
        <v>49932.14</v>
      </c>
      <c r="N30" s="15"/>
      <c r="O30" s="15"/>
      <c r="P30" s="13">
        <f t="shared" si="0"/>
        <v>49932.14</v>
      </c>
    </row>
    <row r="31" spans="1:16" x14ac:dyDescent="0.25">
      <c r="A31" s="54" t="s">
        <v>96</v>
      </c>
      <c r="B31" s="55"/>
      <c r="C31" s="55"/>
      <c r="D31" s="55"/>
      <c r="E31" s="55"/>
      <c r="F31" s="27"/>
      <c r="G31" s="27"/>
      <c r="H31" s="27"/>
      <c r="I31" s="56"/>
      <c r="J31" s="56"/>
      <c r="K31" s="57">
        <v>6291.45</v>
      </c>
      <c r="L31" s="27"/>
      <c r="M31" s="27"/>
      <c r="N31" s="27"/>
      <c r="O31" s="27"/>
      <c r="P31" s="13">
        <f t="shared" si="0"/>
        <v>6291.45</v>
      </c>
    </row>
    <row r="32" spans="1:16" x14ac:dyDescent="0.25">
      <c r="A32" s="51" t="s">
        <v>97</v>
      </c>
      <c r="B32" s="19"/>
      <c r="C32" s="19"/>
      <c r="D32" s="19"/>
      <c r="E32" s="19"/>
      <c r="F32" s="5"/>
      <c r="G32" s="5"/>
      <c r="H32" s="5"/>
      <c r="I32" s="11"/>
      <c r="J32" s="11"/>
      <c r="K32" s="16">
        <v>291436.06</v>
      </c>
      <c r="L32" s="5"/>
      <c r="M32" s="5"/>
      <c r="N32" s="5"/>
      <c r="O32" s="5"/>
      <c r="P32" s="13">
        <f t="shared" si="0"/>
        <v>291436.06</v>
      </c>
    </row>
    <row r="33" spans="1:16" x14ac:dyDescent="0.25">
      <c r="A33" s="53" t="s">
        <v>98</v>
      </c>
      <c r="B33" s="14"/>
      <c r="C33" s="14"/>
      <c r="D33" s="14"/>
      <c r="E33" s="19"/>
      <c r="F33" s="5"/>
      <c r="G33" s="5"/>
      <c r="H33" s="5"/>
      <c r="I33" s="11"/>
      <c r="J33" s="11"/>
      <c r="K33" s="14">
        <v>7666.54</v>
      </c>
      <c r="L33" s="5"/>
      <c r="M33" s="5"/>
      <c r="N33" s="5"/>
      <c r="O33" s="5"/>
      <c r="P33" s="13">
        <f t="shared" si="0"/>
        <v>7666.54</v>
      </c>
    </row>
    <row r="34" spans="1:16" x14ac:dyDescent="0.25">
      <c r="A34" s="58" t="s">
        <v>99</v>
      </c>
      <c r="B34" s="16"/>
      <c r="C34" s="16"/>
      <c r="D34" s="16"/>
      <c r="E34" s="19"/>
      <c r="F34" s="5"/>
      <c r="G34" s="5"/>
      <c r="H34" s="5"/>
      <c r="I34" s="11"/>
      <c r="J34" s="11"/>
      <c r="K34" s="16"/>
      <c r="L34" s="5">
        <v>149975.48000000001</v>
      </c>
      <c r="M34" s="5"/>
      <c r="N34" s="5"/>
      <c r="O34" s="5"/>
      <c r="P34" s="13">
        <f t="shared" si="0"/>
        <v>149975.48000000001</v>
      </c>
    </row>
    <row r="35" spans="1:16" x14ac:dyDescent="0.25">
      <c r="A35" s="59" t="s">
        <v>100</v>
      </c>
      <c r="B35" s="11"/>
      <c r="C35" s="11"/>
      <c r="D35" s="11"/>
      <c r="E35" s="19"/>
      <c r="F35" s="5"/>
      <c r="G35" s="5"/>
      <c r="H35" s="5"/>
      <c r="I35" s="11"/>
      <c r="J35" s="11"/>
      <c r="K35" s="16"/>
      <c r="L35" s="15">
        <v>98071.85</v>
      </c>
      <c r="M35" s="15">
        <v>228595.01</v>
      </c>
      <c r="N35" s="14">
        <v>49983.07</v>
      </c>
      <c r="O35" s="14"/>
      <c r="P35" s="13">
        <f t="shared" si="0"/>
        <v>376649.93</v>
      </c>
    </row>
    <row r="36" spans="1:16" x14ac:dyDescent="0.25">
      <c r="A36" s="59" t="s">
        <v>101</v>
      </c>
      <c r="B36" s="11"/>
      <c r="C36" s="11"/>
      <c r="D36" s="11"/>
      <c r="E36" s="19"/>
      <c r="F36" s="5"/>
      <c r="G36" s="5"/>
      <c r="H36" s="5"/>
      <c r="I36" s="11"/>
      <c r="J36" s="11"/>
      <c r="K36" s="16"/>
      <c r="L36" s="15">
        <v>95126.04</v>
      </c>
      <c r="M36" s="15"/>
      <c r="N36" s="15"/>
      <c r="O36" s="15"/>
      <c r="P36" s="13">
        <f t="shared" si="0"/>
        <v>95126.04</v>
      </c>
    </row>
    <row r="37" spans="1:16" x14ac:dyDescent="0.25">
      <c r="A37" s="59" t="s">
        <v>101</v>
      </c>
      <c r="B37" s="11"/>
      <c r="C37" s="11"/>
      <c r="D37" s="11"/>
      <c r="E37" s="19"/>
      <c r="F37" s="5"/>
      <c r="G37" s="5"/>
      <c r="H37" s="5"/>
      <c r="I37" s="11"/>
      <c r="J37" s="11"/>
      <c r="K37" s="16"/>
      <c r="L37" s="15"/>
      <c r="M37" s="15">
        <v>90665.95</v>
      </c>
      <c r="N37" s="15"/>
      <c r="O37" s="15"/>
      <c r="P37" s="13">
        <f t="shared" si="0"/>
        <v>90665.95</v>
      </c>
    </row>
    <row r="38" spans="1:16" x14ac:dyDescent="0.25">
      <c r="A38" s="59" t="s">
        <v>102</v>
      </c>
      <c r="B38" s="11"/>
      <c r="C38" s="11"/>
      <c r="D38" s="11"/>
      <c r="E38" s="19"/>
      <c r="F38" s="5"/>
      <c r="G38" s="5"/>
      <c r="H38" s="5"/>
      <c r="I38" s="11"/>
      <c r="J38" s="11"/>
      <c r="K38" s="16"/>
      <c r="L38" s="15">
        <v>147570.37</v>
      </c>
      <c r="M38" s="15">
        <v>12736.65</v>
      </c>
      <c r="N38" s="15"/>
      <c r="O38" s="15"/>
      <c r="P38" s="13">
        <f t="shared" si="0"/>
        <v>160307.01999999999</v>
      </c>
    </row>
    <row r="39" spans="1:16" ht="30" x14ac:dyDescent="0.25">
      <c r="A39" s="51" t="s">
        <v>103</v>
      </c>
      <c r="B39" s="19"/>
      <c r="C39" s="19"/>
      <c r="D39" s="19"/>
      <c r="E39" s="19"/>
      <c r="F39" s="5"/>
      <c r="G39" s="5"/>
      <c r="H39" s="5"/>
      <c r="I39" s="11"/>
      <c r="J39" s="11"/>
      <c r="K39" s="16"/>
      <c r="L39" s="15"/>
      <c r="M39" s="15">
        <v>45368.22</v>
      </c>
      <c r="N39" s="15"/>
      <c r="O39" s="15"/>
      <c r="P39" s="13">
        <f t="shared" si="0"/>
        <v>45368.22</v>
      </c>
    </row>
    <row r="40" spans="1:16" x14ac:dyDescent="0.25">
      <c r="A40" s="59" t="s">
        <v>104</v>
      </c>
      <c r="B40" s="11"/>
      <c r="C40" s="11"/>
      <c r="D40" s="11"/>
      <c r="E40" s="19"/>
      <c r="F40" s="5"/>
      <c r="G40" s="5"/>
      <c r="H40" s="5"/>
      <c r="I40" s="11"/>
      <c r="J40" s="11"/>
      <c r="K40" s="16"/>
      <c r="L40" s="15">
        <v>16223.9</v>
      </c>
      <c r="M40" s="15"/>
      <c r="N40" s="15"/>
      <c r="O40" s="15"/>
      <c r="P40" s="13">
        <f t="shared" si="0"/>
        <v>16223.9</v>
      </c>
    </row>
    <row r="41" spans="1:16" x14ac:dyDescent="0.25">
      <c r="A41" s="59" t="s">
        <v>105</v>
      </c>
      <c r="B41" s="11"/>
      <c r="C41" s="11"/>
      <c r="D41" s="11"/>
      <c r="E41" s="19"/>
      <c r="F41" s="5"/>
      <c r="G41" s="5"/>
      <c r="H41" s="5"/>
      <c r="I41" s="11"/>
      <c r="J41" s="11"/>
      <c r="K41" s="16"/>
      <c r="L41" s="15"/>
      <c r="M41" s="15">
        <v>352457.46</v>
      </c>
      <c r="N41" s="60">
        <v>109648.67</v>
      </c>
      <c r="O41" s="60">
        <v>181</v>
      </c>
      <c r="P41" s="13">
        <f t="shared" si="0"/>
        <v>462287.13</v>
      </c>
    </row>
    <row r="42" spans="1:16" ht="30" x14ac:dyDescent="0.25">
      <c r="A42" s="45" t="s">
        <v>106</v>
      </c>
      <c r="B42" s="66"/>
      <c r="C42" s="66"/>
      <c r="D42" s="66"/>
      <c r="E42" s="19"/>
      <c r="F42" s="5"/>
      <c r="G42" s="5"/>
      <c r="H42" s="5"/>
      <c r="I42" s="11"/>
      <c r="J42" s="11"/>
      <c r="K42" s="16"/>
      <c r="L42" s="60">
        <v>29595.29</v>
      </c>
      <c r="M42" s="60">
        <v>21955.5</v>
      </c>
      <c r="N42" s="60"/>
      <c r="O42" s="60"/>
      <c r="P42" s="13">
        <f t="shared" si="0"/>
        <v>51550.79</v>
      </c>
    </row>
    <row r="43" spans="1:16" x14ac:dyDescent="0.25">
      <c r="A43" s="51" t="s">
        <v>107</v>
      </c>
      <c r="B43" s="19"/>
      <c r="C43" s="19"/>
      <c r="D43" s="19"/>
      <c r="E43" s="6"/>
      <c r="F43" s="5"/>
      <c r="G43" s="5"/>
      <c r="H43" s="5"/>
      <c r="I43" s="5"/>
      <c r="J43" s="5"/>
      <c r="K43" s="5"/>
      <c r="L43" s="15">
        <v>114195.12</v>
      </c>
      <c r="M43" s="15"/>
      <c r="N43" s="15"/>
      <c r="O43" s="15"/>
      <c r="P43" s="13">
        <f t="shared" si="0"/>
        <v>114195.12</v>
      </c>
    </row>
    <row r="44" spans="1:16" x14ac:dyDescent="0.25">
      <c r="A44" s="51" t="s">
        <v>108</v>
      </c>
      <c r="B44" s="19"/>
      <c r="C44" s="19"/>
      <c r="D44" s="19"/>
      <c r="E44" s="6"/>
      <c r="F44" s="5"/>
      <c r="G44" s="5"/>
      <c r="H44" s="5"/>
      <c r="I44" s="5"/>
      <c r="J44" s="5"/>
      <c r="K44" s="5"/>
      <c r="L44" s="15"/>
      <c r="M44" s="15">
        <v>79422.77</v>
      </c>
      <c r="N44" s="60">
        <v>4967.1099999999997</v>
      </c>
      <c r="O44" s="60"/>
      <c r="P44" s="13">
        <f t="shared" si="0"/>
        <v>84389.88</v>
      </c>
    </row>
    <row r="45" spans="1:16" x14ac:dyDescent="0.25">
      <c r="A45" s="51" t="s">
        <v>109</v>
      </c>
      <c r="B45" s="19"/>
      <c r="C45" s="19"/>
      <c r="D45" s="19"/>
      <c r="E45" s="6"/>
      <c r="F45" s="5"/>
      <c r="G45" s="5"/>
      <c r="H45" s="5"/>
      <c r="I45" s="5"/>
      <c r="J45" s="5"/>
      <c r="K45" s="5"/>
      <c r="L45" s="15"/>
      <c r="M45" s="15">
        <v>33834.83</v>
      </c>
      <c r="N45" s="15"/>
      <c r="O45" s="15"/>
      <c r="P45" s="13">
        <f t="shared" si="0"/>
        <v>33834.83</v>
      </c>
    </row>
    <row r="46" spans="1:16" x14ac:dyDescent="0.25">
      <c r="A46" s="51" t="s">
        <v>110</v>
      </c>
      <c r="B46" s="19"/>
      <c r="C46" s="19"/>
      <c r="D46" s="19"/>
      <c r="E46" s="6"/>
      <c r="F46" s="5"/>
      <c r="G46" s="5"/>
      <c r="H46" s="5"/>
      <c r="I46" s="5"/>
      <c r="J46" s="5"/>
      <c r="K46" s="5"/>
      <c r="L46" s="15"/>
      <c r="M46" s="15">
        <v>0</v>
      </c>
      <c r="N46" s="60">
        <v>24219</v>
      </c>
      <c r="O46" s="60"/>
      <c r="P46" s="13">
        <f t="shared" si="0"/>
        <v>24219</v>
      </c>
    </row>
    <row r="47" spans="1:16" ht="30" x14ac:dyDescent="0.25">
      <c r="A47" s="51" t="s">
        <v>111</v>
      </c>
      <c r="B47" s="19"/>
      <c r="C47" s="19"/>
      <c r="D47" s="19"/>
      <c r="E47" s="6"/>
      <c r="F47" s="5"/>
      <c r="G47" s="5"/>
      <c r="H47" s="5"/>
      <c r="I47" s="5"/>
      <c r="J47" s="5"/>
      <c r="K47" s="5"/>
      <c r="L47" s="15"/>
      <c r="M47" s="15">
        <v>88931.22</v>
      </c>
      <c r="N47" s="14">
        <f>124733.44+15685.01</f>
        <v>140418.45000000001</v>
      </c>
      <c r="O47" s="14">
        <v>6000000</v>
      </c>
      <c r="P47" s="13">
        <f t="shared" si="0"/>
        <v>6229349.6699999999</v>
      </c>
    </row>
    <row r="48" spans="1:16" x14ac:dyDescent="0.25">
      <c r="A48" s="51" t="s">
        <v>112</v>
      </c>
      <c r="B48" s="19"/>
      <c r="C48" s="19"/>
      <c r="D48" s="19"/>
      <c r="E48" s="6"/>
      <c r="F48" s="5"/>
      <c r="G48" s="5"/>
      <c r="H48" s="5"/>
      <c r="I48" s="5"/>
      <c r="J48" s="5"/>
      <c r="K48" s="5"/>
      <c r="L48" s="15"/>
      <c r="M48" s="15"/>
      <c r="N48" s="14">
        <v>16945.52</v>
      </c>
      <c r="O48" s="14"/>
      <c r="P48" s="13">
        <f t="shared" si="0"/>
        <v>16945.52</v>
      </c>
    </row>
    <row r="49" spans="1:16" x14ac:dyDescent="0.25">
      <c r="A49" s="51" t="s">
        <v>113</v>
      </c>
      <c r="B49" s="19"/>
      <c r="C49" s="19"/>
      <c r="D49" s="19"/>
      <c r="E49" s="6"/>
      <c r="F49" s="5"/>
      <c r="G49" s="5"/>
      <c r="H49" s="5"/>
      <c r="I49" s="5"/>
      <c r="J49" s="5"/>
      <c r="K49" s="5"/>
      <c r="L49" s="15"/>
      <c r="M49" s="15">
        <v>32625.64</v>
      </c>
      <c r="N49" s="15"/>
      <c r="O49" s="15"/>
      <c r="P49" s="13">
        <f t="shared" si="0"/>
        <v>32625.64</v>
      </c>
    </row>
    <row r="50" spans="1:16" x14ac:dyDescent="0.25">
      <c r="A50" s="59" t="s">
        <v>114</v>
      </c>
      <c r="B50" s="11"/>
      <c r="C50" s="11"/>
      <c r="D50" s="11"/>
      <c r="E50" s="6"/>
      <c r="F50" s="5"/>
      <c r="G50" s="5"/>
      <c r="H50" s="5"/>
      <c r="I50" s="5"/>
      <c r="J50" s="5"/>
      <c r="K50" s="5"/>
      <c r="L50" s="15"/>
      <c r="M50" s="15"/>
      <c r="N50" s="14">
        <v>247839.65</v>
      </c>
      <c r="O50" s="14">
        <v>500000</v>
      </c>
      <c r="P50" s="13">
        <f t="shared" si="0"/>
        <v>747839.65</v>
      </c>
    </row>
    <row r="51" spans="1:16" x14ac:dyDescent="0.25">
      <c r="A51" s="59" t="s">
        <v>115</v>
      </c>
      <c r="B51" s="11"/>
      <c r="C51" s="11"/>
      <c r="D51" s="11"/>
      <c r="E51" s="6"/>
      <c r="F51" s="5"/>
      <c r="G51" s="5"/>
      <c r="H51" s="5"/>
      <c r="I51" s="5"/>
      <c r="J51" s="5"/>
      <c r="K51" s="5"/>
      <c r="L51" s="15"/>
      <c r="M51" s="15"/>
      <c r="N51" s="14">
        <v>146833.07999999999</v>
      </c>
      <c r="O51" s="14">
        <v>150000</v>
      </c>
      <c r="P51" s="13">
        <f t="shared" si="0"/>
        <v>296833.07999999996</v>
      </c>
    </row>
    <row r="52" spans="1:16" x14ac:dyDescent="0.25">
      <c r="A52" s="51" t="s">
        <v>116</v>
      </c>
      <c r="B52" s="19"/>
      <c r="C52" s="19"/>
      <c r="D52" s="19"/>
      <c r="E52" s="6"/>
      <c r="F52" s="5"/>
      <c r="G52" s="5"/>
      <c r="H52" s="5"/>
      <c r="I52" s="5"/>
      <c r="J52" s="5"/>
      <c r="K52" s="5"/>
      <c r="L52" s="15"/>
      <c r="M52" s="15"/>
      <c r="N52" s="60">
        <v>49571</v>
      </c>
      <c r="O52" s="60">
        <v>700000</v>
      </c>
      <c r="P52" s="13">
        <f t="shared" si="0"/>
        <v>749571</v>
      </c>
    </row>
    <row r="53" spans="1:16" x14ac:dyDescent="0.25">
      <c r="A53" s="51" t="s">
        <v>117</v>
      </c>
      <c r="B53" s="19"/>
      <c r="C53" s="19"/>
      <c r="D53" s="19"/>
      <c r="E53" s="6"/>
      <c r="F53" s="5"/>
      <c r="G53" s="5"/>
      <c r="H53" s="5"/>
      <c r="I53" s="5"/>
      <c r="J53" s="5"/>
      <c r="K53" s="5"/>
      <c r="L53" s="15"/>
      <c r="M53" s="15"/>
      <c r="N53" s="60">
        <v>43834.73</v>
      </c>
      <c r="O53" s="60">
        <v>300000</v>
      </c>
      <c r="P53" s="13">
        <f t="shared" si="0"/>
        <v>343834.73</v>
      </c>
    </row>
    <row r="54" spans="1:16" x14ac:dyDescent="0.25">
      <c r="A54" s="51" t="s">
        <v>118</v>
      </c>
      <c r="B54" s="19"/>
      <c r="C54" s="19"/>
      <c r="D54" s="19"/>
      <c r="E54" s="6"/>
      <c r="F54" s="5"/>
      <c r="G54" s="5"/>
      <c r="H54" s="5"/>
      <c r="I54" s="5"/>
      <c r="J54" s="5"/>
      <c r="K54" s="5"/>
      <c r="L54" s="15"/>
      <c r="M54" s="15"/>
      <c r="N54" s="60"/>
      <c r="O54" s="60">
        <v>100000</v>
      </c>
      <c r="P54" s="13">
        <f t="shared" si="0"/>
        <v>100000</v>
      </c>
    </row>
    <row r="55" spans="1:16" x14ac:dyDescent="0.25">
      <c r="A55" s="51"/>
      <c r="B55" s="19"/>
      <c r="C55" s="19"/>
      <c r="D55" s="19"/>
      <c r="E55" s="6"/>
      <c r="F55" s="5"/>
      <c r="G55" s="5"/>
      <c r="H55" s="5"/>
      <c r="I55" s="5"/>
      <c r="J55" s="5"/>
      <c r="K55" s="5"/>
      <c r="L55" s="15"/>
      <c r="M55" s="15"/>
      <c r="N55" s="60"/>
      <c r="O55" s="60"/>
      <c r="P55" s="13"/>
    </row>
    <row r="56" spans="1:16" x14ac:dyDescent="0.25">
      <c r="A56" s="51"/>
      <c r="B56" s="19"/>
      <c r="C56" s="19"/>
      <c r="D56" s="19"/>
      <c r="E56" s="6"/>
      <c r="F56" s="5"/>
      <c r="G56" s="5"/>
      <c r="H56" s="5"/>
      <c r="I56" s="5"/>
      <c r="J56" s="5"/>
      <c r="K56" s="5"/>
      <c r="L56" s="15"/>
      <c r="M56" s="15"/>
      <c r="N56" s="60"/>
      <c r="O56" s="60"/>
      <c r="P56" s="13"/>
    </row>
    <row r="57" spans="1:16" ht="15.75" thickBot="1" x14ac:dyDescent="0.3">
      <c r="A57" s="61" t="s">
        <v>34</v>
      </c>
      <c r="B57" s="30">
        <f>SUM(B4:B56)</f>
        <v>169827.81</v>
      </c>
      <c r="C57" s="30">
        <f>SUM(C4:C56)</f>
        <v>158305</v>
      </c>
      <c r="D57" s="30">
        <f>SUM(D4:D56)</f>
        <v>176863.07</v>
      </c>
      <c r="E57" s="30">
        <f t="shared" ref="E57:P57" si="1">SUM(E4:E56)</f>
        <v>253688.44</v>
      </c>
      <c r="F57" s="30">
        <f t="shared" si="1"/>
        <v>480004.39</v>
      </c>
      <c r="G57" s="30">
        <f t="shared" si="1"/>
        <v>1409545.42</v>
      </c>
      <c r="H57" s="30">
        <f t="shared" si="1"/>
        <v>1352781.2100000002</v>
      </c>
      <c r="I57" s="30">
        <f t="shared" si="1"/>
        <v>1018005.3700000001</v>
      </c>
      <c r="J57" s="30">
        <f t="shared" si="1"/>
        <v>1700446.9200000002</v>
      </c>
      <c r="K57" s="30">
        <f t="shared" si="1"/>
        <v>1381932.48</v>
      </c>
      <c r="L57" s="30">
        <f t="shared" si="1"/>
        <v>1363378.73</v>
      </c>
      <c r="M57" s="30">
        <f t="shared" si="1"/>
        <v>1366184.49</v>
      </c>
      <c r="N57" s="30">
        <f t="shared" si="1"/>
        <v>1280171.3899999999</v>
      </c>
      <c r="O57" s="30">
        <f t="shared" si="1"/>
        <v>8070181</v>
      </c>
      <c r="P57" s="30">
        <f t="shared" si="1"/>
        <v>20181315.719999995</v>
      </c>
    </row>
    <row r="59" spans="1:16" hidden="1" x14ac:dyDescent="0.25">
      <c r="A59" s="62"/>
      <c r="B59" s="62"/>
      <c r="C59" s="62"/>
      <c r="D59" s="62"/>
      <c r="E59" s="63"/>
    </row>
    <row r="60" spans="1:16" ht="0.6" customHeight="1" x14ac:dyDescent="0.25"/>
    <row r="62" spans="1:16" x14ac:dyDescent="0.25">
      <c r="P62" s="64"/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24E4-FF73-4F02-A2E7-78343BC59D13}">
  <dimension ref="A1:P41"/>
  <sheetViews>
    <sheetView topLeftCell="A13" workbookViewId="0">
      <selection activeCell="O45" sqref="O45"/>
    </sheetView>
  </sheetViews>
  <sheetFormatPr defaultColWidth="8.85546875" defaultRowHeight="15" x14ac:dyDescent="0.25"/>
  <cols>
    <col min="1" max="1" width="41.5703125" bestFit="1" customWidth="1"/>
    <col min="2" max="2" width="11.5703125" bestFit="1" customWidth="1"/>
    <col min="3" max="3" width="11.28515625" bestFit="1" customWidth="1"/>
    <col min="4" max="9" width="11.5703125" bestFit="1" customWidth="1"/>
    <col min="10" max="10" width="13.28515625" bestFit="1" customWidth="1"/>
    <col min="11" max="11" width="12.5703125" bestFit="1" customWidth="1"/>
    <col min="12" max="12" width="13.5703125" bestFit="1" customWidth="1"/>
    <col min="13" max="14" width="13.28515625" bestFit="1" customWidth="1"/>
    <col min="15" max="15" width="14.28515625" bestFit="1" customWidth="1"/>
    <col min="16" max="16" width="13.7109375" bestFit="1" customWidth="1"/>
  </cols>
  <sheetData>
    <row r="1" spans="1:16" x14ac:dyDescent="0.25">
      <c r="A1" s="154" t="s">
        <v>159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34" customFormat="1" x14ac:dyDescent="0.25">
      <c r="A3" s="67" t="s">
        <v>1</v>
      </c>
      <c r="B3" s="67">
        <v>2007</v>
      </c>
      <c r="C3" s="67">
        <v>2008</v>
      </c>
      <c r="D3" s="67">
        <v>2009</v>
      </c>
      <c r="E3" s="67">
        <v>2010</v>
      </c>
      <c r="F3" s="67">
        <v>2011</v>
      </c>
      <c r="G3" s="67">
        <v>2012</v>
      </c>
      <c r="H3" s="67">
        <v>2013</v>
      </c>
      <c r="I3" s="67">
        <v>2014</v>
      </c>
      <c r="J3" s="67">
        <v>2015</v>
      </c>
      <c r="K3" s="67">
        <v>2016</v>
      </c>
      <c r="L3" s="67">
        <v>2017</v>
      </c>
      <c r="M3" s="67">
        <v>2018</v>
      </c>
      <c r="N3" s="67">
        <v>2019</v>
      </c>
      <c r="O3" s="67">
        <v>2020</v>
      </c>
      <c r="P3" s="67" t="s">
        <v>2</v>
      </c>
    </row>
    <row r="4" spans="1:16" x14ac:dyDescent="0.25">
      <c r="A4" s="42" t="s">
        <v>160</v>
      </c>
      <c r="B4" s="90">
        <v>405370.73</v>
      </c>
      <c r="C4" s="65">
        <v>314235.44</v>
      </c>
      <c r="D4" s="7">
        <v>361374.54</v>
      </c>
      <c r="E4" s="9">
        <v>445856.14</v>
      </c>
      <c r="F4" s="9">
        <v>617996.42000000004</v>
      </c>
      <c r="G4" s="5">
        <v>468769.95</v>
      </c>
      <c r="H4" s="5">
        <v>456122.86</v>
      </c>
      <c r="I4" s="14">
        <v>243579.07</v>
      </c>
      <c r="J4" s="16">
        <v>320197.40999999997</v>
      </c>
      <c r="K4" s="14">
        <v>319982.75</v>
      </c>
      <c r="L4" s="5">
        <v>313190.56</v>
      </c>
      <c r="M4" s="5">
        <v>420596.64</v>
      </c>
      <c r="N4" s="14">
        <f>363364.76+105832.76</f>
        <v>469197.52</v>
      </c>
      <c r="O4" s="14">
        <v>400000</v>
      </c>
      <c r="P4" s="13">
        <f>SUM(B4:O4)</f>
        <v>5556470.0299999993</v>
      </c>
    </row>
    <row r="5" spans="1:16" x14ac:dyDescent="0.25">
      <c r="A5" s="51" t="s">
        <v>161</v>
      </c>
      <c r="B5" s="19"/>
      <c r="C5" s="19"/>
      <c r="D5" s="7">
        <v>7777.75</v>
      </c>
      <c r="E5" s="9"/>
      <c r="F5" s="9"/>
      <c r="G5" s="5"/>
      <c r="H5" s="5">
        <v>20813.97</v>
      </c>
      <c r="I5" s="14"/>
      <c r="J5" s="16"/>
      <c r="K5" s="14"/>
      <c r="L5" s="5"/>
      <c r="M5" s="5"/>
      <c r="N5" s="5"/>
      <c r="O5" s="5"/>
      <c r="P5" s="13">
        <f t="shared" ref="P5:P38" si="0">SUM(B5:O5)</f>
        <v>28591.72</v>
      </c>
    </row>
    <row r="6" spans="1:16" x14ac:dyDescent="0.25">
      <c r="A6" s="51" t="s">
        <v>37</v>
      </c>
      <c r="B6" s="19"/>
      <c r="C6" s="19"/>
      <c r="D6" s="19"/>
      <c r="E6" s="9"/>
      <c r="F6" s="9"/>
      <c r="G6" s="5"/>
      <c r="H6" s="5"/>
      <c r="I6" s="5">
        <v>13049.39</v>
      </c>
      <c r="J6" s="14">
        <v>17268.580000000002</v>
      </c>
      <c r="K6" s="14">
        <v>9076.2199999999993</v>
      </c>
      <c r="L6" s="14">
        <v>15436.27</v>
      </c>
      <c r="M6" s="5">
        <v>19727.97</v>
      </c>
      <c r="N6" s="60">
        <v>19498.11</v>
      </c>
      <c r="O6" s="60">
        <v>20000</v>
      </c>
      <c r="P6" s="13">
        <f t="shared" si="0"/>
        <v>114056.54000000001</v>
      </c>
    </row>
    <row r="7" spans="1:16" x14ac:dyDescent="0.25">
      <c r="A7" s="51" t="s">
        <v>39</v>
      </c>
      <c r="B7" s="19">
        <v>80700</v>
      </c>
      <c r="C7" s="19"/>
      <c r="D7" s="19"/>
      <c r="E7" s="9"/>
      <c r="F7" s="9"/>
      <c r="G7" s="5"/>
      <c r="H7" s="5"/>
      <c r="I7" s="5"/>
      <c r="J7" s="14"/>
      <c r="K7" s="14"/>
      <c r="L7" s="14"/>
      <c r="M7" s="5"/>
      <c r="N7" s="60"/>
      <c r="O7" s="60"/>
      <c r="P7" s="13">
        <f t="shared" si="0"/>
        <v>80700</v>
      </c>
    </row>
    <row r="8" spans="1:16" x14ac:dyDescent="0.25">
      <c r="A8" s="51" t="s">
        <v>162</v>
      </c>
      <c r="B8" s="19"/>
      <c r="C8" s="19">
        <v>96051</v>
      </c>
      <c r="D8" s="7">
        <v>57091.11</v>
      </c>
      <c r="E8" s="9"/>
      <c r="F8" s="9"/>
      <c r="G8" s="5"/>
      <c r="H8" s="5"/>
      <c r="I8" s="5"/>
      <c r="J8" s="14"/>
      <c r="K8" s="14"/>
      <c r="L8" s="14"/>
      <c r="M8" s="5"/>
      <c r="N8" s="60"/>
      <c r="O8" s="60"/>
      <c r="P8" s="13">
        <f t="shared" si="0"/>
        <v>153142.10999999999</v>
      </c>
    </row>
    <row r="9" spans="1:16" x14ac:dyDescent="0.25">
      <c r="A9" s="42" t="s">
        <v>163</v>
      </c>
      <c r="B9" s="6"/>
      <c r="C9" s="6"/>
      <c r="D9" s="6"/>
      <c r="E9" s="9"/>
      <c r="F9" s="9">
        <v>287100.14</v>
      </c>
      <c r="G9" s="5"/>
      <c r="H9" s="5"/>
      <c r="I9" s="14"/>
      <c r="J9" s="16"/>
      <c r="K9" s="14"/>
      <c r="L9" s="5"/>
      <c r="M9" s="5"/>
      <c r="N9" s="5"/>
      <c r="O9" s="5"/>
      <c r="P9" s="13">
        <f t="shared" si="0"/>
        <v>287100.14</v>
      </c>
    </row>
    <row r="10" spans="1:16" x14ac:dyDescent="0.25">
      <c r="A10" s="42" t="s">
        <v>164</v>
      </c>
      <c r="B10" s="6"/>
      <c r="C10" s="6"/>
      <c r="D10" s="6"/>
      <c r="E10" s="9">
        <v>15000</v>
      </c>
      <c r="F10" s="9"/>
      <c r="G10" s="5"/>
      <c r="H10" s="5"/>
      <c r="I10" s="5"/>
      <c r="J10" s="14"/>
      <c r="K10" s="14"/>
      <c r="L10" s="14"/>
      <c r="M10" s="14"/>
      <c r="N10" s="14"/>
      <c r="O10" s="14"/>
      <c r="P10" s="13">
        <f t="shared" si="0"/>
        <v>15000</v>
      </c>
    </row>
    <row r="11" spans="1:16" x14ac:dyDescent="0.25">
      <c r="A11" s="42" t="s">
        <v>165</v>
      </c>
      <c r="B11" s="6"/>
      <c r="C11" s="6"/>
      <c r="D11" s="6"/>
      <c r="E11" s="9">
        <v>97223.51</v>
      </c>
      <c r="F11" s="9">
        <v>70691.91</v>
      </c>
      <c r="G11" s="5"/>
      <c r="H11" s="5"/>
      <c r="I11" s="5"/>
      <c r="J11" s="14"/>
      <c r="K11" s="14"/>
      <c r="L11" s="15"/>
      <c r="M11" s="15"/>
      <c r="N11" s="15"/>
      <c r="O11" s="15"/>
      <c r="P11" s="13">
        <f t="shared" si="0"/>
        <v>167915.41999999998</v>
      </c>
    </row>
    <row r="12" spans="1:16" x14ac:dyDescent="0.25">
      <c r="A12" s="42" t="s">
        <v>166</v>
      </c>
      <c r="B12" s="6"/>
      <c r="C12" s="6"/>
      <c r="D12" s="6"/>
      <c r="E12" s="9"/>
      <c r="F12" s="9">
        <v>11676.5</v>
      </c>
      <c r="G12" s="5"/>
      <c r="H12" s="5">
        <v>74402.55</v>
      </c>
      <c r="I12" s="5"/>
      <c r="J12" s="14"/>
      <c r="K12" s="14"/>
      <c r="L12" s="15"/>
      <c r="M12" s="15"/>
      <c r="N12" s="15"/>
      <c r="O12" s="15"/>
      <c r="P12" s="13">
        <f t="shared" si="0"/>
        <v>86079.05</v>
      </c>
    </row>
    <row r="13" spans="1:16" x14ac:dyDescent="0.25">
      <c r="A13" s="51" t="s">
        <v>167</v>
      </c>
      <c r="B13" s="19"/>
      <c r="C13" s="19"/>
      <c r="D13" s="19"/>
      <c r="E13" s="9"/>
      <c r="F13" s="9"/>
      <c r="G13" s="5">
        <v>57778.49</v>
      </c>
      <c r="H13" s="18"/>
      <c r="I13" s="18"/>
      <c r="J13" s="18"/>
      <c r="K13" s="18"/>
      <c r="L13" s="18"/>
      <c r="M13" s="18"/>
      <c r="N13" s="18"/>
      <c r="O13" s="18"/>
      <c r="P13" s="13">
        <f t="shared" si="0"/>
        <v>57778.49</v>
      </c>
    </row>
    <row r="14" spans="1:16" x14ac:dyDescent="0.25">
      <c r="A14" s="51" t="s">
        <v>168</v>
      </c>
      <c r="B14" s="19"/>
      <c r="C14" s="19"/>
      <c r="D14" s="19"/>
      <c r="E14" s="6"/>
      <c r="F14" s="9"/>
      <c r="G14" s="5"/>
      <c r="H14" s="5">
        <v>60068.66</v>
      </c>
      <c r="I14" s="14">
        <v>19994.490000000002</v>
      </c>
      <c r="J14" s="5"/>
      <c r="K14" s="5"/>
      <c r="L14" s="5"/>
      <c r="M14" s="5"/>
      <c r="N14" s="5"/>
      <c r="O14" s="5"/>
      <c r="P14" s="13">
        <f t="shared" si="0"/>
        <v>80063.150000000009</v>
      </c>
    </row>
    <row r="15" spans="1:16" x14ac:dyDescent="0.25">
      <c r="A15" s="51" t="s">
        <v>169</v>
      </c>
      <c r="B15" s="19"/>
      <c r="C15" s="19"/>
      <c r="D15" s="19"/>
      <c r="E15" s="6"/>
      <c r="F15" s="9"/>
      <c r="G15" s="5"/>
      <c r="H15" s="5">
        <v>186941.9</v>
      </c>
      <c r="I15" s="5"/>
      <c r="J15" s="5"/>
      <c r="K15" s="5"/>
      <c r="L15" s="5"/>
      <c r="M15" s="5"/>
      <c r="N15" s="5"/>
      <c r="O15" s="5"/>
      <c r="P15" s="13">
        <f t="shared" si="0"/>
        <v>186941.9</v>
      </c>
    </row>
    <row r="16" spans="1:16" x14ac:dyDescent="0.25">
      <c r="A16" s="51" t="s">
        <v>170</v>
      </c>
      <c r="B16" s="19"/>
      <c r="C16" s="19"/>
      <c r="D16" s="19"/>
      <c r="E16" s="6"/>
      <c r="F16" s="9"/>
      <c r="G16" s="5"/>
      <c r="H16" s="5"/>
      <c r="I16" s="5">
        <v>29329.87</v>
      </c>
      <c r="J16" s="5"/>
      <c r="K16" s="5"/>
      <c r="L16" s="5"/>
      <c r="M16" s="5"/>
      <c r="N16" s="5"/>
      <c r="O16" s="5"/>
      <c r="P16" s="13">
        <f t="shared" si="0"/>
        <v>29329.87</v>
      </c>
    </row>
    <row r="17" spans="1:16" x14ac:dyDescent="0.25">
      <c r="A17" s="51" t="s">
        <v>171</v>
      </c>
      <c r="B17" s="19"/>
      <c r="C17" s="19"/>
      <c r="D17" s="19"/>
      <c r="E17" s="19"/>
      <c r="F17" s="5"/>
      <c r="G17" s="5"/>
      <c r="H17" s="5"/>
      <c r="I17" s="5">
        <v>16644.78</v>
      </c>
      <c r="J17" s="20"/>
      <c r="K17" s="20"/>
      <c r="L17" s="20"/>
      <c r="M17" s="20"/>
      <c r="N17" s="20"/>
      <c r="O17" s="20"/>
      <c r="P17" s="13">
        <f t="shared" si="0"/>
        <v>16644.78</v>
      </c>
    </row>
    <row r="18" spans="1:16" x14ac:dyDescent="0.25">
      <c r="A18" s="51" t="s">
        <v>172</v>
      </c>
      <c r="B18" s="19"/>
      <c r="C18" s="19"/>
      <c r="D18" s="19"/>
      <c r="E18" s="19"/>
      <c r="F18" s="5"/>
      <c r="G18" s="5"/>
      <c r="H18" s="5"/>
      <c r="I18" s="5">
        <v>12988.8</v>
      </c>
      <c r="J18" s="18"/>
      <c r="K18" s="18"/>
      <c r="L18" s="18"/>
      <c r="M18" s="18"/>
      <c r="N18" s="18"/>
      <c r="O18" s="18"/>
      <c r="P18" s="13">
        <f t="shared" si="0"/>
        <v>12988.8</v>
      </c>
    </row>
    <row r="19" spans="1:16" x14ac:dyDescent="0.25">
      <c r="A19" s="51" t="s">
        <v>173</v>
      </c>
      <c r="B19" s="19"/>
      <c r="C19" s="19"/>
      <c r="D19" s="19"/>
      <c r="E19" s="19"/>
      <c r="F19" s="5"/>
      <c r="G19" s="5"/>
      <c r="H19" s="5"/>
      <c r="I19" s="5">
        <v>135446.18</v>
      </c>
      <c r="J19" s="18"/>
      <c r="K19" s="18"/>
      <c r="L19" s="18"/>
      <c r="M19" s="18"/>
      <c r="N19" s="18"/>
      <c r="O19" s="18"/>
      <c r="P19" s="13">
        <f t="shared" si="0"/>
        <v>135446.18</v>
      </c>
    </row>
    <row r="20" spans="1:16" x14ac:dyDescent="0.25">
      <c r="A20" s="51" t="s">
        <v>174</v>
      </c>
      <c r="B20" s="19"/>
      <c r="C20" s="19"/>
      <c r="D20" s="19"/>
      <c r="E20" s="19"/>
      <c r="F20" s="5"/>
      <c r="G20" s="5"/>
      <c r="H20" s="5"/>
      <c r="I20" s="5">
        <v>56813.63</v>
      </c>
      <c r="J20" s="5"/>
      <c r="K20" s="5"/>
      <c r="L20" s="5"/>
      <c r="M20" s="5"/>
      <c r="N20" s="5"/>
      <c r="O20" s="5"/>
      <c r="P20" s="13">
        <f t="shared" si="0"/>
        <v>56813.63</v>
      </c>
    </row>
    <row r="21" spans="1:16" x14ac:dyDescent="0.25">
      <c r="A21" s="51" t="s">
        <v>175</v>
      </c>
      <c r="B21" s="19"/>
      <c r="C21" s="19"/>
      <c r="D21" s="19"/>
      <c r="E21" s="19"/>
      <c r="F21" s="5"/>
      <c r="G21" s="20"/>
      <c r="H21" s="5"/>
      <c r="I21" s="5"/>
      <c r="J21" s="16">
        <v>1237.92</v>
      </c>
      <c r="K21" s="16">
        <v>17765.7</v>
      </c>
      <c r="L21" s="21"/>
      <c r="M21" s="21"/>
      <c r="N21" s="21"/>
      <c r="O21" s="21"/>
      <c r="P21" s="13">
        <f t="shared" si="0"/>
        <v>19003.620000000003</v>
      </c>
    </row>
    <row r="22" spans="1:16" x14ac:dyDescent="0.25">
      <c r="A22" s="51" t="s">
        <v>176</v>
      </c>
      <c r="B22" s="19"/>
      <c r="C22" s="19"/>
      <c r="D22" s="19"/>
      <c r="E22" s="19"/>
      <c r="F22" s="5"/>
      <c r="G22" s="20"/>
      <c r="H22" s="5"/>
      <c r="I22" s="5"/>
      <c r="J22" s="16">
        <v>45376.31</v>
      </c>
      <c r="K22" s="16">
        <v>1845</v>
      </c>
      <c r="L22" s="5"/>
      <c r="M22" s="5"/>
      <c r="N22" s="5"/>
      <c r="O22" s="5"/>
      <c r="P22" s="13">
        <f t="shared" si="0"/>
        <v>47221.31</v>
      </c>
    </row>
    <row r="23" spans="1:16" x14ac:dyDescent="0.25">
      <c r="A23" s="51" t="s">
        <v>177</v>
      </c>
      <c r="B23" s="19"/>
      <c r="C23" s="19"/>
      <c r="D23" s="19"/>
      <c r="E23" s="19"/>
      <c r="F23" s="5"/>
      <c r="G23" s="5"/>
      <c r="H23" s="5"/>
      <c r="I23" s="5"/>
      <c r="J23" s="16">
        <v>76973.399999999994</v>
      </c>
      <c r="K23" s="5"/>
      <c r="L23" s="5"/>
      <c r="M23" s="5"/>
      <c r="N23" s="5"/>
      <c r="O23" s="5"/>
      <c r="P23" s="13">
        <f t="shared" si="0"/>
        <v>76973.399999999994</v>
      </c>
    </row>
    <row r="24" spans="1:16" x14ac:dyDescent="0.25">
      <c r="A24" s="51" t="s">
        <v>178</v>
      </c>
      <c r="B24" s="19"/>
      <c r="C24" s="19"/>
      <c r="D24" s="19"/>
      <c r="E24" s="19"/>
      <c r="F24" s="5"/>
      <c r="G24" s="5"/>
      <c r="H24" s="5"/>
      <c r="I24" s="5"/>
      <c r="J24" s="16">
        <v>64404.44</v>
      </c>
      <c r="K24" s="16"/>
      <c r="L24" s="5"/>
      <c r="M24" s="5"/>
      <c r="N24" s="5"/>
      <c r="O24" s="5"/>
      <c r="P24" s="13">
        <f t="shared" si="0"/>
        <v>64404.44</v>
      </c>
    </row>
    <row r="25" spans="1:16" x14ac:dyDescent="0.25">
      <c r="A25" s="45" t="s">
        <v>179</v>
      </c>
      <c r="B25" s="66"/>
      <c r="C25" s="66"/>
      <c r="D25" s="66"/>
      <c r="E25" s="19"/>
      <c r="F25" s="5"/>
      <c r="G25" s="5"/>
      <c r="H25" s="5"/>
      <c r="I25" s="5"/>
      <c r="J25" s="5">
        <v>1069988.43</v>
      </c>
      <c r="K25" s="16">
        <v>837222.63</v>
      </c>
      <c r="L25" s="5">
        <v>823135.82</v>
      </c>
      <c r="M25" s="5">
        <v>37244.400000000001</v>
      </c>
      <c r="N25" s="5"/>
      <c r="O25" s="5"/>
      <c r="P25" s="13">
        <f t="shared" si="0"/>
        <v>2767591.28</v>
      </c>
    </row>
    <row r="26" spans="1:16" ht="30" x14ac:dyDescent="0.25">
      <c r="A26" s="45" t="s">
        <v>180</v>
      </c>
      <c r="B26" s="66"/>
      <c r="C26" s="66"/>
      <c r="D26" s="66"/>
      <c r="E26" s="19"/>
      <c r="F26" s="5"/>
      <c r="G26" s="5"/>
      <c r="H26" s="5"/>
      <c r="I26" s="5"/>
      <c r="J26" s="5">
        <v>254999.05</v>
      </c>
      <c r="K26" s="16">
        <v>486877.28</v>
      </c>
      <c r="L26" s="5">
        <v>1499655.63</v>
      </c>
      <c r="M26" s="5">
        <v>4335232.54</v>
      </c>
      <c r="N26" s="5"/>
      <c r="O26" s="5"/>
      <c r="P26" s="13">
        <f t="shared" si="0"/>
        <v>6576764.5</v>
      </c>
    </row>
    <row r="27" spans="1:16" x14ac:dyDescent="0.25">
      <c r="A27" s="45" t="s">
        <v>181</v>
      </c>
      <c r="B27" s="66"/>
      <c r="C27" s="66"/>
      <c r="D27" s="66"/>
      <c r="E27" s="19"/>
      <c r="F27" s="5"/>
      <c r="G27" s="5"/>
      <c r="H27" s="5"/>
      <c r="I27" s="5"/>
      <c r="J27" s="5">
        <v>102289.85</v>
      </c>
      <c r="K27" s="11"/>
      <c r="L27" s="5"/>
      <c r="M27" s="5"/>
      <c r="N27" s="5"/>
      <c r="O27" s="5"/>
      <c r="P27" s="13">
        <f t="shared" si="0"/>
        <v>102289.85</v>
      </c>
    </row>
    <row r="28" spans="1:16" x14ac:dyDescent="0.25">
      <c r="A28" s="45" t="s">
        <v>182</v>
      </c>
      <c r="B28" s="66"/>
      <c r="C28" s="66"/>
      <c r="D28" s="66"/>
      <c r="E28" s="19"/>
      <c r="F28" s="5"/>
      <c r="G28" s="5"/>
      <c r="H28" s="5"/>
      <c r="I28" s="5"/>
      <c r="J28" s="16"/>
      <c r="K28" s="5">
        <v>157323.64000000001</v>
      </c>
      <c r="L28" s="5">
        <v>14354.35</v>
      </c>
      <c r="M28" s="5"/>
      <c r="N28" s="5"/>
      <c r="O28" s="5"/>
      <c r="P28" s="13">
        <f t="shared" si="0"/>
        <v>171677.99000000002</v>
      </c>
    </row>
    <row r="29" spans="1:16" x14ac:dyDescent="0.25">
      <c r="A29" s="45" t="s">
        <v>183</v>
      </c>
      <c r="B29" s="66"/>
      <c r="C29" s="66"/>
      <c r="D29" s="66"/>
      <c r="E29" s="19"/>
      <c r="F29" s="5"/>
      <c r="G29" s="5"/>
      <c r="H29" s="5"/>
      <c r="I29" s="11"/>
      <c r="J29" s="14"/>
      <c r="K29" s="5">
        <v>385040.18</v>
      </c>
      <c r="L29" s="5">
        <v>36244.339999999997</v>
      </c>
      <c r="M29" s="5">
        <v>1072671.9099999999</v>
      </c>
      <c r="N29" s="14">
        <v>158834.88</v>
      </c>
      <c r="O29" s="14">
        <v>500000</v>
      </c>
      <c r="P29" s="13">
        <f t="shared" si="0"/>
        <v>2152791.31</v>
      </c>
    </row>
    <row r="30" spans="1:16" x14ac:dyDescent="0.25">
      <c r="A30" s="45" t="s">
        <v>184</v>
      </c>
      <c r="B30" s="66"/>
      <c r="C30" s="66"/>
      <c r="D30" s="66"/>
      <c r="E30" s="11"/>
      <c r="F30" s="5"/>
      <c r="G30" s="5"/>
      <c r="H30" s="5"/>
      <c r="I30" s="11"/>
      <c r="J30" s="14"/>
      <c r="K30" s="5">
        <v>231835.73</v>
      </c>
      <c r="L30" s="5"/>
      <c r="M30" s="5"/>
      <c r="N30" s="5"/>
      <c r="O30" s="5"/>
      <c r="P30" s="13">
        <f t="shared" si="0"/>
        <v>231835.73</v>
      </c>
    </row>
    <row r="31" spans="1:16" x14ac:dyDescent="0.25">
      <c r="A31" s="45" t="s">
        <v>185</v>
      </c>
      <c r="B31" s="66"/>
      <c r="C31" s="66"/>
      <c r="D31" s="66"/>
      <c r="E31" s="19"/>
      <c r="F31" s="5"/>
      <c r="G31" s="5"/>
      <c r="H31" s="5"/>
      <c r="I31" s="11"/>
      <c r="J31" s="11"/>
      <c r="K31" s="5">
        <v>60913.55</v>
      </c>
      <c r="L31" s="5"/>
      <c r="M31" s="5"/>
      <c r="N31" s="5"/>
      <c r="O31" s="5"/>
      <c r="P31" s="13">
        <f t="shared" si="0"/>
        <v>60913.55</v>
      </c>
    </row>
    <row r="32" spans="1:16" x14ac:dyDescent="0.25">
      <c r="A32" s="89" t="s">
        <v>186</v>
      </c>
      <c r="B32" s="23"/>
      <c r="C32" s="23"/>
      <c r="D32" s="23"/>
      <c r="E32" s="19"/>
      <c r="F32" s="5"/>
      <c r="G32" s="5"/>
      <c r="H32" s="5"/>
      <c r="I32" s="11"/>
      <c r="J32" s="11"/>
      <c r="K32" s="16"/>
      <c r="L32" s="5">
        <v>499208.21</v>
      </c>
      <c r="M32" s="5">
        <v>282667.78000000003</v>
      </c>
      <c r="N32" s="5"/>
      <c r="O32" s="5"/>
      <c r="P32" s="13">
        <f t="shared" si="0"/>
        <v>781875.99</v>
      </c>
    </row>
    <row r="33" spans="1:16" x14ac:dyDescent="0.25">
      <c r="A33" s="45" t="s">
        <v>187</v>
      </c>
      <c r="B33" s="66"/>
      <c r="C33" s="66"/>
      <c r="D33" s="66"/>
      <c r="E33" s="19"/>
      <c r="F33" s="5"/>
      <c r="G33" s="5"/>
      <c r="H33" s="5"/>
      <c r="I33" s="11"/>
      <c r="J33" s="11"/>
      <c r="K33" s="16"/>
      <c r="L33" s="5">
        <v>1997978.33</v>
      </c>
      <c r="M33" s="5"/>
      <c r="N33" s="5"/>
      <c r="O33" s="5"/>
      <c r="P33" s="13">
        <f t="shared" si="0"/>
        <v>1997978.33</v>
      </c>
    </row>
    <row r="34" spans="1:16" x14ac:dyDescent="0.25">
      <c r="A34" s="45" t="s">
        <v>246</v>
      </c>
      <c r="B34" s="66"/>
      <c r="C34" s="66"/>
      <c r="D34" s="66"/>
      <c r="E34" s="19"/>
      <c r="F34" s="5"/>
      <c r="G34" s="5"/>
      <c r="H34" s="5"/>
      <c r="I34" s="11"/>
      <c r="J34" s="11"/>
      <c r="K34" s="16"/>
      <c r="L34" s="5"/>
      <c r="M34" s="5">
        <v>0</v>
      </c>
      <c r="N34" s="14">
        <v>4995475.68</v>
      </c>
      <c r="O34" s="14">
        <v>10000000</v>
      </c>
      <c r="P34" s="13">
        <f t="shared" si="0"/>
        <v>14995475.68</v>
      </c>
    </row>
    <row r="35" spans="1:16" x14ac:dyDescent="0.25">
      <c r="A35" s="51" t="s">
        <v>245</v>
      </c>
      <c r="B35" s="19"/>
      <c r="C35" s="19"/>
      <c r="D35" s="19"/>
      <c r="E35" s="6"/>
      <c r="F35" s="5"/>
      <c r="G35" s="5"/>
      <c r="H35" s="5"/>
      <c r="I35" s="5"/>
      <c r="J35" s="5"/>
      <c r="K35" s="5"/>
      <c r="L35" s="15"/>
      <c r="M35" s="15">
        <v>997093.24</v>
      </c>
      <c r="N35" s="14">
        <v>607967.15</v>
      </c>
      <c r="O35" s="14">
        <v>80000</v>
      </c>
      <c r="P35" s="13">
        <f t="shared" si="0"/>
        <v>1685060.3900000001</v>
      </c>
    </row>
    <row r="36" spans="1:16" x14ac:dyDescent="0.25">
      <c r="A36" s="77" t="s">
        <v>188</v>
      </c>
      <c r="B36" s="66"/>
      <c r="C36" s="66"/>
      <c r="D36" s="66"/>
      <c r="E36" s="19"/>
      <c r="F36" s="5"/>
      <c r="G36" s="5"/>
      <c r="H36" s="5"/>
      <c r="I36" s="11"/>
      <c r="J36" s="11"/>
      <c r="K36" s="16"/>
      <c r="L36" s="5"/>
      <c r="M36" s="5"/>
      <c r="N36" s="14"/>
      <c r="O36" s="91">
        <v>50000</v>
      </c>
      <c r="P36" s="13">
        <f t="shared" si="0"/>
        <v>50000</v>
      </c>
    </row>
    <row r="37" spans="1:16" x14ac:dyDescent="0.25">
      <c r="A37" s="89" t="s">
        <v>189</v>
      </c>
      <c r="B37" s="66"/>
      <c r="C37" s="66"/>
      <c r="D37" s="66"/>
      <c r="E37" s="19"/>
      <c r="F37" s="5"/>
      <c r="G37" s="5"/>
      <c r="H37" s="5"/>
      <c r="I37" s="11"/>
      <c r="J37" s="11"/>
      <c r="K37" s="16"/>
      <c r="L37" s="5"/>
      <c r="M37" s="5"/>
      <c r="N37" s="14"/>
      <c r="O37" s="57">
        <v>50000</v>
      </c>
      <c r="P37" s="13">
        <f t="shared" si="0"/>
        <v>50000</v>
      </c>
    </row>
    <row r="38" spans="1:16" x14ac:dyDescent="0.25">
      <c r="A38" t="s">
        <v>190</v>
      </c>
      <c r="B38" s="66"/>
      <c r="C38" s="66"/>
      <c r="D38" s="66"/>
      <c r="E38" s="19"/>
      <c r="F38" s="5"/>
      <c r="G38" s="5"/>
      <c r="H38" s="5"/>
      <c r="I38" s="11"/>
      <c r="J38" s="11"/>
      <c r="K38" s="16"/>
      <c r="L38" s="5"/>
      <c r="M38" s="5"/>
      <c r="N38" s="14"/>
      <c r="O38" s="57">
        <v>500000</v>
      </c>
      <c r="P38" s="13">
        <f t="shared" si="0"/>
        <v>500000</v>
      </c>
    </row>
    <row r="39" spans="1:16" x14ac:dyDescent="0.25">
      <c r="A39" s="83" t="s">
        <v>34</v>
      </c>
      <c r="B39" s="13">
        <f>SUM(B4:B38)</f>
        <v>486070.73</v>
      </c>
      <c r="C39" s="13">
        <f>SUM(C4:C38)</f>
        <v>410286.44</v>
      </c>
      <c r="D39" s="13">
        <f>SUM(D4:D38)</f>
        <v>426243.39999999997</v>
      </c>
      <c r="E39" s="13">
        <f>SUM(E4:E38)</f>
        <v>558079.65</v>
      </c>
      <c r="F39" s="13">
        <f t="shared" ref="F39:O39" si="1">SUM(F4:F38)</f>
        <v>987464.97000000009</v>
      </c>
      <c r="G39" s="13">
        <f t="shared" si="1"/>
        <v>526548.44000000006</v>
      </c>
      <c r="H39" s="13">
        <f t="shared" si="1"/>
        <v>798349.94000000006</v>
      </c>
      <c r="I39" s="13">
        <f t="shared" si="1"/>
        <v>527846.21</v>
      </c>
      <c r="J39" s="13">
        <f t="shared" si="1"/>
        <v>1952735.3900000001</v>
      </c>
      <c r="K39" s="13">
        <f t="shared" si="1"/>
        <v>2507882.6800000002</v>
      </c>
      <c r="L39" s="13">
        <f t="shared" si="1"/>
        <v>5199203.51</v>
      </c>
      <c r="M39" s="13">
        <f t="shared" si="1"/>
        <v>7165234.4800000004</v>
      </c>
      <c r="N39" s="13">
        <f t="shared" si="1"/>
        <v>6250973.3399999999</v>
      </c>
      <c r="O39" s="13">
        <f t="shared" si="1"/>
        <v>11600000</v>
      </c>
      <c r="P39" s="13">
        <f>SUM(P4:P38)</f>
        <v>39396919.18</v>
      </c>
    </row>
    <row r="41" spans="1:16" hidden="1" x14ac:dyDescent="0.25">
      <c r="A41" s="62"/>
      <c r="B41" s="62"/>
      <c r="C41" s="62"/>
      <c r="D41" s="62"/>
      <c r="E41" s="63"/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A578-D280-4EBA-8EC7-C0F4E3258C40}">
  <dimension ref="A1:P47"/>
  <sheetViews>
    <sheetView topLeftCell="A25" workbookViewId="0">
      <selection activeCell="J54" sqref="J54"/>
    </sheetView>
  </sheetViews>
  <sheetFormatPr defaultColWidth="8.85546875" defaultRowHeight="15" x14ac:dyDescent="0.25"/>
  <cols>
    <col min="1" max="1" width="33.85546875" style="84" bestFit="1" customWidth="1"/>
    <col min="2" max="2" width="12.85546875" style="84" bestFit="1" customWidth="1"/>
    <col min="3" max="3" width="13.42578125" style="84" bestFit="1" customWidth="1"/>
    <col min="4" max="6" width="13.5703125" style="84" bestFit="1" customWidth="1"/>
    <col min="7" max="10" width="11.85546875" style="84" bestFit="1" customWidth="1"/>
    <col min="11" max="11" width="13.5703125" style="84" bestFit="1" customWidth="1"/>
    <col min="12" max="15" width="11.85546875" style="84" bestFit="1" customWidth="1"/>
    <col min="16" max="16" width="12.5703125" style="84" bestFit="1" customWidth="1"/>
    <col min="17" max="16384" width="8.85546875" style="84"/>
  </cols>
  <sheetData>
    <row r="1" spans="1:16" x14ac:dyDescent="0.25">
      <c r="A1" s="153" t="s">
        <v>119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3" spans="1:16" s="34" customFormat="1" x14ac:dyDescent="0.25">
      <c r="A3" s="67" t="s">
        <v>1</v>
      </c>
      <c r="B3" s="67">
        <v>2007</v>
      </c>
      <c r="C3" s="67">
        <v>2008</v>
      </c>
      <c r="D3" s="67">
        <v>2009</v>
      </c>
      <c r="E3" s="67">
        <v>2010</v>
      </c>
      <c r="F3" s="67">
        <v>2011</v>
      </c>
      <c r="G3" s="67">
        <v>2012</v>
      </c>
      <c r="H3" s="67">
        <v>2013</v>
      </c>
      <c r="I3" s="67">
        <v>2014</v>
      </c>
      <c r="J3" s="67">
        <v>2015</v>
      </c>
      <c r="K3" s="67">
        <v>2016</v>
      </c>
      <c r="L3" s="67">
        <v>2017</v>
      </c>
      <c r="M3" s="67">
        <v>2018</v>
      </c>
      <c r="N3" s="67">
        <v>2019</v>
      </c>
      <c r="O3" s="67">
        <v>2020</v>
      </c>
      <c r="P3" s="67" t="s">
        <v>2</v>
      </c>
    </row>
    <row r="4" spans="1:16" x14ac:dyDescent="0.25">
      <c r="A4" s="85" t="s">
        <v>120</v>
      </c>
      <c r="B4" s="68">
        <v>465444.62</v>
      </c>
      <c r="C4" s="71">
        <v>296715</v>
      </c>
      <c r="D4" s="69">
        <v>288863.88</v>
      </c>
      <c r="E4" s="69">
        <v>303905.69</v>
      </c>
      <c r="F4" s="69">
        <v>341579.48</v>
      </c>
      <c r="G4" s="69">
        <v>295861.90000000002</v>
      </c>
      <c r="H4" s="69">
        <v>287383.53000000003</v>
      </c>
      <c r="I4" s="70">
        <v>145371.35999999999</v>
      </c>
      <c r="J4" s="71">
        <v>197442.92</v>
      </c>
      <c r="K4" s="71">
        <v>197714.71</v>
      </c>
      <c r="L4" s="69">
        <v>198960.92</v>
      </c>
      <c r="M4" s="69">
        <v>292032.65999999997</v>
      </c>
      <c r="N4" s="70">
        <v>313359.15000000002</v>
      </c>
      <c r="O4" s="70">
        <v>250000</v>
      </c>
      <c r="P4" s="13">
        <f>SUM(B4:O4)</f>
        <v>3874635.8199999994</v>
      </c>
    </row>
    <row r="5" spans="1:16" x14ac:dyDescent="0.25">
      <c r="A5" s="85" t="s">
        <v>121</v>
      </c>
      <c r="B5" s="6"/>
      <c r="C5" s="6"/>
      <c r="D5" s="6"/>
      <c r="E5" s="69"/>
      <c r="F5" s="69"/>
      <c r="G5" s="69"/>
      <c r="H5" s="69"/>
      <c r="I5" s="70"/>
      <c r="J5" s="71"/>
      <c r="K5" s="71"/>
      <c r="L5" s="69"/>
      <c r="M5" s="69">
        <v>5201.47</v>
      </c>
      <c r="N5" s="69"/>
      <c r="O5" s="69"/>
      <c r="P5" s="13">
        <f t="shared" ref="P5:P44" si="0">SUM(B5:O5)</f>
        <v>5201.47</v>
      </c>
    </row>
    <row r="6" spans="1:16" x14ac:dyDescent="0.25">
      <c r="A6" s="85" t="s">
        <v>122</v>
      </c>
      <c r="B6" s="6"/>
      <c r="C6" s="71">
        <v>39324</v>
      </c>
      <c r="D6" s="69">
        <v>29929.63</v>
      </c>
      <c r="E6" s="69">
        <v>23311.73</v>
      </c>
      <c r="F6" s="69">
        <v>36659.49</v>
      </c>
      <c r="G6" s="69">
        <v>24804.05</v>
      </c>
      <c r="H6" s="69">
        <v>19992.38</v>
      </c>
      <c r="I6" s="70"/>
      <c r="J6" s="71"/>
      <c r="K6" s="70"/>
      <c r="L6" s="69"/>
      <c r="M6" s="69"/>
      <c r="N6" s="69"/>
      <c r="O6" s="69"/>
      <c r="P6" s="13">
        <f t="shared" si="0"/>
        <v>174021.28</v>
      </c>
    </row>
    <row r="7" spans="1:16" x14ac:dyDescent="0.25">
      <c r="A7" s="51" t="s">
        <v>37</v>
      </c>
      <c r="B7" s="19"/>
      <c r="C7" s="19"/>
      <c r="D7" s="19"/>
      <c r="E7" s="69"/>
      <c r="F7" s="69"/>
      <c r="G7" s="69"/>
      <c r="H7" s="69"/>
      <c r="I7" s="69">
        <v>19838.560000000001</v>
      </c>
      <c r="J7" s="70">
        <v>18187.27</v>
      </c>
      <c r="K7" s="70">
        <v>6479.07</v>
      </c>
      <c r="L7" s="70">
        <v>19964.5</v>
      </c>
      <c r="M7" s="69">
        <v>15533.11</v>
      </c>
      <c r="N7" s="70">
        <v>14677.23</v>
      </c>
      <c r="O7" s="70">
        <v>20000</v>
      </c>
      <c r="P7" s="13">
        <f t="shared" si="0"/>
        <v>114679.74</v>
      </c>
    </row>
    <row r="8" spans="1:16" x14ac:dyDescent="0.25">
      <c r="A8" s="51" t="s">
        <v>123</v>
      </c>
      <c r="B8" s="19">
        <v>484478</v>
      </c>
      <c r="C8" s="71">
        <v>316577</v>
      </c>
      <c r="D8" s="69">
        <v>11740.97</v>
      </c>
      <c r="E8" s="69"/>
      <c r="F8" s="69"/>
      <c r="G8" s="69"/>
      <c r="H8" s="69"/>
      <c r="I8" s="69"/>
      <c r="J8" s="70"/>
      <c r="K8" s="70"/>
      <c r="L8" s="70"/>
      <c r="M8" s="69"/>
      <c r="N8" s="70"/>
      <c r="O8" s="70"/>
      <c r="P8" s="13">
        <f t="shared" si="0"/>
        <v>812795.97</v>
      </c>
    </row>
    <row r="9" spans="1:16" x14ac:dyDescent="0.25">
      <c r="A9" s="51" t="s">
        <v>124</v>
      </c>
      <c r="B9" s="19">
        <v>1136815</v>
      </c>
      <c r="C9" s="19"/>
      <c r="D9" s="19"/>
      <c r="E9" s="69"/>
      <c r="F9" s="69"/>
      <c r="G9" s="69"/>
      <c r="H9" s="69"/>
      <c r="I9" s="69"/>
      <c r="J9" s="70"/>
      <c r="K9" s="70"/>
      <c r="L9" s="70"/>
      <c r="M9" s="69"/>
      <c r="N9" s="70"/>
      <c r="O9" s="70"/>
      <c r="P9" s="13">
        <f t="shared" si="0"/>
        <v>1136815</v>
      </c>
    </row>
    <row r="10" spans="1:16" x14ac:dyDescent="0.25">
      <c r="A10" s="51" t="s">
        <v>125</v>
      </c>
      <c r="B10" s="19"/>
      <c r="C10" s="19">
        <v>574011</v>
      </c>
      <c r="D10" s="69">
        <v>333799.59000000003</v>
      </c>
      <c r="E10" s="69"/>
      <c r="F10" s="69"/>
      <c r="G10" s="69"/>
      <c r="H10" s="69"/>
      <c r="I10" s="69"/>
      <c r="J10" s="70"/>
      <c r="K10" s="70"/>
      <c r="L10" s="70"/>
      <c r="M10" s="69"/>
      <c r="N10" s="70"/>
      <c r="O10" s="70"/>
      <c r="P10" s="13">
        <f t="shared" si="0"/>
        <v>907810.59000000008</v>
      </c>
    </row>
    <row r="11" spans="1:16" x14ac:dyDescent="0.25">
      <c r="A11" s="85" t="s">
        <v>126</v>
      </c>
      <c r="B11" s="6"/>
      <c r="C11" s="71">
        <v>1261212</v>
      </c>
      <c r="D11" s="69">
        <v>3426229.44</v>
      </c>
      <c r="E11" s="69">
        <v>1135889.1299999999</v>
      </c>
      <c r="F11" s="69">
        <v>1129045.72</v>
      </c>
      <c r="G11" s="69">
        <v>8359.58</v>
      </c>
      <c r="H11" s="69"/>
      <c r="I11" s="69"/>
      <c r="J11" s="70"/>
      <c r="K11" s="70"/>
      <c r="L11" s="70"/>
      <c r="M11" s="70"/>
      <c r="N11" s="70"/>
      <c r="O11" s="70"/>
      <c r="P11" s="13">
        <f t="shared" si="0"/>
        <v>6960735.8699999992</v>
      </c>
    </row>
    <row r="12" spans="1:16" x14ac:dyDescent="0.25">
      <c r="A12" s="85" t="s">
        <v>127</v>
      </c>
      <c r="B12" s="17"/>
      <c r="C12" s="17"/>
      <c r="D12" s="17"/>
      <c r="E12" s="69">
        <v>6745.61</v>
      </c>
      <c r="F12" s="69"/>
      <c r="G12" s="69"/>
      <c r="H12" s="69"/>
      <c r="I12" s="70"/>
      <c r="J12" s="71"/>
      <c r="K12" s="70"/>
      <c r="L12" s="69"/>
      <c r="M12" s="69"/>
      <c r="N12" s="69"/>
      <c r="O12" s="69"/>
      <c r="P12" s="13">
        <f t="shared" si="0"/>
        <v>6745.61</v>
      </c>
    </row>
    <row r="13" spans="1:16" x14ac:dyDescent="0.25">
      <c r="A13" s="85" t="s">
        <v>128</v>
      </c>
      <c r="B13" s="17"/>
      <c r="C13" s="17"/>
      <c r="D13" s="17"/>
      <c r="E13" s="69">
        <v>6231.5</v>
      </c>
      <c r="F13" s="69"/>
      <c r="G13" s="69"/>
      <c r="H13" s="69"/>
      <c r="I13" s="69"/>
      <c r="J13" s="70"/>
      <c r="K13" s="70"/>
      <c r="L13" s="70"/>
      <c r="M13" s="70"/>
      <c r="N13" s="70"/>
      <c r="O13" s="70"/>
      <c r="P13" s="13">
        <f t="shared" si="0"/>
        <v>6231.5</v>
      </c>
    </row>
    <row r="14" spans="1:16" x14ac:dyDescent="0.25">
      <c r="A14" s="85" t="s">
        <v>129</v>
      </c>
      <c r="B14" s="17"/>
      <c r="C14" s="17"/>
      <c r="D14" s="17"/>
      <c r="E14" s="69"/>
      <c r="F14" s="69">
        <v>13028.91</v>
      </c>
      <c r="G14" s="69">
        <v>3996.55</v>
      </c>
      <c r="H14" s="69"/>
      <c r="I14" s="69"/>
      <c r="J14" s="70"/>
      <c r="K14" s="70"/>
      <c r="L14" s="72"/>
      <c r="M14" s="72"/>
      <c r="N14" s="72"/>
      <c r="O14" s="72"/>
      <c r="P14" s="13">
        <f t="shared" si="0"/>
        <v>17025.46</v>
      </c>
    </row>
    <row r="15" spans="1:16" x14ac:dyDescent="0.25">
      <c r="A15" s="85" t="s">
        <v>130</v>
      </c>
      <c r="B15" s="17"/>
      <c r="C15" s="17"/>
      <c r="D15" s="17"/>
      <c r="E15" s="69"/>
      <c r="F15" s="69">
        <v>111761.14</v>
      </c>
      <c r="G15" s="69">
        <v>14904.23</v>
      </c>
      <c r="H15" s="69"/>
      <c r="I15" s="69"/>
      <c r="J15" s="70"/>
      <c r="K15" s="70"/>
      <c r="L15" s="72"/>
      <c r="M15" s="72"/>
      <c r="N15" s="72"/>
      <c r="O15" s="72"/>
      <c r="P15" s="13">
        <f t="shared" si="0"/>
        <v>126665.37</v>
      </c>
    </row>
    <row r="16" spans="1:16" x14ac:dyDescent="0.25">
      <c r="A16" s="85" t="s">
        <v>131</v>
      </c>
      <c r="B16" s="17"/>
      <c r="C16" s="17"/>
      <c r="D16" s="17"/>
      <c r="E16" s="69"/>
      <c r="F16" s="69">
        <v>464835.13</v>
      </c>
      <c r="G16" s="69"/>
      <c r="H16" s="73"/>
      <c r="I16" s="73"/>
      <c r="J16" s="73"/>
      <c r="K16" s="73"/>
      <c r="L16" s="73"/>
      <c r="M16" s="73"/>
      <c r="N16" s="73"/>
      <c r="O16" s="73"/>
      <c r="P16" s="13">
        <f t="shared" si="0"/>
        <v>464835.13</v>
      </c>
    </row>
    <row r="17" spans="1:16" x14ac:dyDescent="0.25">
      <c r="A17" s="85" t="s">
        <v>132</v>
      </c>
      <c r="B17" s="17"/>
      <c r="C17" s="17"/>
      <c r="D17" s="17"/>
      <c r="E17" s="6"/>
      <c r="F17" s="69">
        <v>59926.46</v>
      </c>
      <c r="G17" s="69"/>
      <c r="H17" s="69"/>
      <c r="I17" s="70"/>
      <c r="J17" s="69"/>
      <c r="K17" s="69"/>
      <c r="L17" s="69"/>
      <c r="M17" s="69"/>
      <c r="N17" s="69"/>
      <c r="O17" s="69"/>
      <c r="P17" s="13">
        <f t="shared" si="0"/>
        <v>59926.46</v>
      </c>
    </row>
    <row r="18" spans="1:16" x14ac:dyDescent="0.25">
      <c r="A18" s="85" t="s">
        <v>133</v>
      </c>
      <c r="B18" s="17"/>
      <c r="C18" s="17"/>
      <c r="D18" s="17"/>
      <c r="E18" s="6"/>
      <c r="F18" s="69">
        <v>67968.47</v>
      </c>
      <c r="G18" s="69">
        <v>2549.88</v>
      </c>
      <c r="H18" s="69"/>
      <c r="I18" s="69"/>
      <c r="J18" s="69"/>
      <c r="K18" s="69"/>
      <c r="L18" s="69"/>
      <c r="M18" s="69"/>
      <c r="N18" s="69"/>
      <c r="O18" s="69"/>
      <c r="P18" s="13">
        <f t="shared" si="0"/>
        <v>70518.350000000006</v>
      </c>
    </row>
    <row r="19" spans="1:16" x14ac:dyDescent="0.25">
      <c r="A19" s="51" t="s">
        <v>134</v>
      </c>
      <c r="B19" s="19"/>
      <c r="C19" s="19"/>
      <c r="D19" s="19"/>
      <c r="E19" s="6"/>
      <c r="F19" s="69"/>
      <c r="G19" s="69">
        <v>58811.32</v>
      </c>
      <c r="H19" s="69"/>
      <c r="I19" s="69"/>
      <c r="J19" s="69"/>
      <c r="K19" s="69"/>
      <c r="L19" s="69"/>
      <c r="M19" s="69"/>
      <c r="N19" s="69"/>
      <c r="O19" s="69"/>
      <c r="P19" s="13">
        <f t="shared" si="0"/>
        <v>58811.32</v>
      </c>
    </row>
    <row r="20" spans="1:16" x14ac:dyDescent="0.25">
      <c r="A20" s="51" t="s">
        <v>135</v>
      </c>
      <c r="B20" s="19"/>
      <c r="C20" s="19"/>
      <c r="D20" s="19"/>
      <c r="E20" s="19"/>
      <c r="F20" s="69"/>
      <c r="G20" s="69">
        <v>9698.93</v>
      </c>
      <c r="H20" s="69">
        <v>48533.72</v>
      </c>
      <c r="I20" s="69"/>
      <c r="J20" s="74"/>
      <c r="K20" s="74"/>
      <c r="L20" s="74"/>
      <c r="M20" s="74"/>
      <c r="N20" s="74"/>
      <c r="O20" s="74"/>
      <c r="P20" s="13">
        <f t="shared" si="0"/>
        <v>58232.65</v>
      </c>
    </row>
    <row r="21" spans="1:16" x14ac:dyDescent="0.25">
      <c r="A21" s="85" t="s">
        <v>136</v>
      </c>
      <c r="B21" s="6"/>
      <c r="C21" s="6"/>
      <c r="D21" s="6"/>
      <c r="E21" s="19"/>
      <c r="F21" s="69"/>
      <c r="G21" s="69"/>
      <c r="H21" s="69">
        <v>14993.05</v>
      </c>
      <c r="I21" s="69"/>
      <c r="J21" s="74"/>
      <c r="K21" s="74"/>
      <c r="L21" s="74"/>
      <c r="M21" s="74"/>
      <c r="N21" s="74"/>
      <c r="O21" s="74"/>
      <c r="P21" s="13">
        <f t="shared" si="0"/>
        <v>14993.05</v>
      </c>
    </row>
    <row r="22" spans="1:16" x14ac:dyDescent="0.25">
      <c r="A22" s="51" t="s">
        <v>137</v>
      </c>
      <c r="B22" s="19"/>
      <c r="C22" s="19"/>
      <c r="D22" s="19"/>
      <c r="E22" s="19"/>
      <c r="F22" s="69"/>
      <c r="G22" s="69">
        <v>19800.87</v>
      </c>
      <c r="H22" s="69"/>
      <c r="I22" s="69"/>
      <c r="J22" s="73"/>
      <c r="K22" s="73"/>
      <c r="L22" s="73"/>
      <c r="M22" s="73"/>
      <c r="N22" s="73"/>
      <c r="O22" s="73"/>
      <c r="P22" s="13">
        <f t="shared" si="0"/>
        <v>19800.87</v>
      </c>
    </row>
    <row r="23" spans="1:16" x14ac:dyDescent="0.25">
      <c r="A23" s="85" t="s">
        <v>138</v>
      </c>
      <c r="B23" s="6"/>
      <c r="C23" s="6"/>
      <c r="D23" s="6"/>
      <c r="E23" s="19"/>
      <c r="F23" s="69"/>
      <c r="G23" s="69"/>
      <c r="H23" s="69">
        <v>51286.38</v>
      </c>
      <c r="I23" s="69"/>
      <c r="J23" s="73"/>
      <c r="K23" s="73"/>
      <c r="L23" s="73"/>
      <c r="M23" s="73"/>
      <c r="N23" s="73"/>
      <c r="O23" s="73"/>
      <c r="P23" s="13">
        <f t="shared" si="0"/>
        <v>51286.38</v>
      </c>
    </row>
    <row r="24" spans="1:16" x14ac:dyDescent="0.25">
      <c r="A24" s="51" t="s">
        <v>139</v>
      </c>
      <c r="B24" s="19"/>
      <c r="C24" s="19"/>
      <c r="D24" s="19"/>
      <c r="E24" s="19"/>
      <c r="F24" s="69"/>
      <c r="G24" s="69"/>
      <c r="H24" s="69"/>
      <c r="I24" s="70">
        <v>129084.32</v>
      </c>
      <c r="J24" s="69"/>
      <c r="K24" s="69"/>
      <c r="L24" s="69"/>
      <c r="M24" s="69"/>
      <c r="N24" s="69"/>
      <c r="O24" s="69"/>
      <c r="P24" s="13">
        <f t="shared" si="0"/>
        <v>129084.32</v>
      </c>
    </row>
    <row r="25" spans="1:16" ht="30" x14ac:dyDescent="0.25">
      <c r="A25" s="51" t="s">
        <v>140</v>
      </c>
      <c r="B25" s="19"/>
      <c r="C25" s="19"/>
      <c r="D25" s="19"/>
      <c r="E25" s="19"/>
      <c r="F25" s="69"/>
      <c r="G25" s="74"/>
      <c r="H25" s="69"/>
      <c r="I25" s="69">
        <v>30790.02</v>
      </c>
      <c r="J25" s="71"/>
      <c r="K25" s="71"/>
      <c r="L25" s="75"/>
      <c r="M25" s="75"/>
      <c r="N25" s="75"/>
      <c r="O25" s="75"/>
      <c r="P25" s="13">
        <f t="shared" si="0"/>
        <v>30790.02</v>
      </c>
    </row>
    <row r="26" spans="1:16" ht="30" x14ac:dyDescent="0.25">
      <c r="A26" s="86" t="s">
        <v>141</v>
      </c>
      <c r="B26" s="66"/>
      <c r="C26" s="66"/>
      <c r="D26" s="66"/>
      <c r="E26" s="19"/>
      <c r="F26" s="69"/>
      <c r="G26" s="74"/>
      <c r="H26" s="69"/>
      <c r="I26" s="69"/>
      <c r="J26" s="69">
        <v>87072.8</v>
      </c>
      <c r="K26" s="71"/>
      <c r="L26" s="69"/>
      <c r="M26" s="69"/>
      <c r="N26" s="69"/>
      <c r="O26" s="69"/>
      <c r="P26" s="13">
        <f t="shared" si="0"/>
        <v>87072.8</v>
      </c>
    </row>
    <row r="27" spans="1:16" ht="30" x14ac:dyDescent="0.25">
      <c r="A27" s="86" t="s">
        <v>142</v>
      </c>
      <c r="B27" s="66"/>
      <c r="C27" s="66"/>
      <c r="D27" s="66"/>
      <c r="E27" s="19"/>
      <c r="F27" s="69"/>
      <c r="G27" s="69"/>
      <c r="H27" s="69"/>
      <c r="I27" s="69"/>
      <c r="J27" s="69">
        <v>6532.25</v>
      </c>
      <c r="K27" s="69"/>
      <c r="L27" s="69"/>
      <c r="M27" s="69"/>
      <c r="N27" s="69"/>
      <c r="O27" s="69"/>
      <c r="P27" s="13">
        <f t="shared" si="0"/>
        <v>6532.25</v>
      </c>
    </row>
    <row r="28" spans="1:16" x14ac:dyDescent="0.25">
      <c r="A28" s="51" t="s">
        <v>143</v>
      </c>
      <c r="B28" s="19"/>
      <c r="C28" s="19"/>
      <c r="D28" s="19"/>
      <c r="E28" s="19"/>
      <c r="F28" s="69"/>
      <c r="G28" s="69"/>
      <c r="H28" s="69"/>
      <c r="I28" s="69"/>
      <c r="J28" s="71"/>
      <c r="K28" s="71">
        <v>192075</v>
      </c>
      <c r="L28" s="69">
        <v>64898.49</v>
      </c>
      <c r="M28" s="69"/>
      <c r="N28" s="69"/>
      <c r="O28" s="69"/>
      <c r="P28" s="13">
        <f t="shared" si="0"/>
        <v>256973.49</v>
      </c>
    </row>
    <row r="29" spans="1:16" x14ac:dyDescent="0.25">
      <c r="A29" s="51" t="s">
        <v>144</v>
      </c>
      <c r="B29" s="19"/>
      <c r="C29" s="19"/>
      <c r="D29" s="19"/>
      <c r="E29" s="19"/>
      <c r="F29" s="69"/>
      <c r="G29" s="69"/>
      <c r="H29" s="69"/>
      <c r="I29" s="69"/>
      <c r="J29" s="69"/>
      <c r="K29" s="71">
        <v>1268283.07</v>
      </c>
      <c r="L29" s="69">
        <v>802588.77</v>
      </c>
      <c r="M29" s="69"/>
      <c r="N29" s="69"/>
      <c r="O29" s="69"/>
      <c r="P29" s="13">
        <f t="shared" si="0"/>
        <v>2070871.84</v>
      </c>
    </row>
    <row r="30" spans="1:16" ht="30" x14ac:dyDescent="0.25">
      <c r="A30" s="86" t="s">
        <v>145</v>
      </c>
      <c r="B30" s="66"/>
      <c r="C30" s="66"/>
      <c r="D30" s="66"/>
      <c r="E30" s="19"/>
      <c r="F30" s="69"/>
      <c r="G30" s="69"/>
      <c r="H30" s="69"/>
      <c r="I30" s="69"/>
      <c r="J30" s="69"/>
      <c r="K30" s="69">
        <v>297334.55</v>
      </c>
      <c r="L30" s="69">
        <v>807020.74</v>
      </c>
      <c r="M30" s="69">
        <v>26527.07</v>
      </c>
      <c r="N30" s="69"/>
      <c r="O30" s="69"/>
      <c r="P30" s="13">
        <f t="shared" si="0"/>
        <v>1130882.3600000001</v>
      </c>
    </row>
    <row r="31" spans="1:16" x14ac:dyDescent="0.25">
      <c r="A31" s="86" t="s">
        <v>146</v>
      </c>
      <c r="B31" s="66"/>
      <c r="C31" s="66"/>
      <c r="D31" s="66"/>
      <c r="E31" s="19"/>
      <c r="F31" s="69"/>
      <c r="G31" s="69"/>
      <c r="H31" s="69"/>
      <c r="I31" s="69"/>
      <c r="J31" s="69"/>
      <c r="K31" s="69">
        <v>89089.24</v>
      </c>
      <c r="L31" s="69">
        <v>718751.89</v>
      </c>
      <c r="M31" s="69">
        <v>279631.33</v>
      </c>
      <c r="N31" s="70">
        <v>42835.519999999997</v>
      </c>
      <c r="O31" s="70"/>
      <c r="P31" s="13">
        <f t="shared" si="0"/>
        <v>1130307.98</v>
      </c>
    </row>
    <row r="32" spans="1:16" ht="30" x14ac:dyDescent="0.25">
      <c r="A32" s="51" t="s">
        <v>147</v>
      </c>
      <c r="B32" s="19"/>
      <c r="C32" s="19"/>
      <c r="D32" s="19"/>
      <c r="E32" s="6"/>
      <c r="F32" s="69"/>
      <c r="G32" s="69"/>
      <c r="H32" s="69"/>
      <c r="I32" s="69"/>
      <c r="J32" s="69"/>
      <c r="K32" s="69"/>
      <c r="L32" s="72"/>
      <c r="M32" s="69">
        <v>49719.51</v>
      </c>
      <c r="N32" s="69"/>
      <c r="O32" s="69"/>
      <c r="P32" s="13">
        <f t="shared" si="0"/>
        <v>49719.51</v>
      </c>
    </row>
    <row r="33" spans="1:16" x14ac:dyDescent="0.25">
      <c r="A33" s="51" t="s">
        <v>148</v>
      </c>
      <c r="B33" s="19"/>
      <c r="C33" s="19"/>
      <c r="D33" s="19"/>
      <c r="E33" s="6"/>
      <c r="F33" s="69"/>
      <c r="G33" s="69"/>
      <c r="H33" s="69"/>
      <c r="I33" s="69"/>
      <c r="J33" s="69"/>
      <c r="K33" s="69"/>
      <c r="L33" s="72"/>
      <c r="M33" s="69">
        <v>58040.63</v>
      </c>
      <c r="N33" s="70">
        <v>284012.03000000003</v>
      </c>
      <c r="O33" s="70"/>
      <c r="P33" s="13">
        <f t="shared" si="0"/>
        <v>342052.66000000003</v>
      </c>
    </row>
    <row r="34" spans="1:16" x14ac:dyDescent="0.25">
      <c r="A34" s="51" t="s">
        <v>149</v>
      </c>
      <c r="B34" s="19"/>
      <c r="C34" s="19"/>
      <c r="D34" s="19"/>
      <c r="E34" s="6"/>
      <c r="F34" s="69"/>
      <c r="G34" s="69"/>
      <c r="H34" s="69"/>
      <c r="I34" s="69"/>
      <c r="J34" s="69"/>
      <c r="K34" s="69"/>
      <c r="L34" s="72"/>
      <c r="M34" s="69">
        <v>285269.96999999997</v>
      </c>
      <c r="N34" s="69"/>
      <c r="O34" s="69"/>
      <c r="P34" s="13">
        <f t="shared" si="0"/>
        <v>285269.96999999997</v>
      </c>
    </row>
    <row r="35" spans="1:16" x14ac:dyDescent="0.25">
      <c r="A35" s="51" t="s">
        <v>149</v>
      </c>
      <c r="B35" s="19"/>
      <c r="C35" s="19"/>
      <c r="D35" s="19"/>
      <c r="E35" s="6"/>
      <c r="F35" s="69"/>
      <c r="G35" s="69"/>
      <c r="H35" s="69"/>
      <c r="I35" s="69"/>
      <c r="J35" s="69"/>
      <c r="K35" s="69"/>
      <c r="L35" s="72"/>
      <c r="M35" s="72">
        <v>0</v>
      </c>
      <c r="N35" s="70">
        <v>47309.96</v>
      </c>
      <c r="O35" s="70"/>
      <c r="P35" s="13">
        <f t="shared" si="0"/>
        <v>47309.96</v>
      </c>
    </row>
    <row r="36" spans="1:16" x14ac:dyDescent="0.25">
      <c r="A36" s="76" t="s">
        <v>150</v>
      </c>
      <c r="B36" s="23"/>
      <c r="C36" s="23"/>
      <c r="D36" s="23"/>
      <c r="E36" s="6"/>
      <c r="F36" s="69"/>
      <c r="G36" s="69"/>
      <c r="H36" s="69"/>
      <c r="I36" s="69"/>
      <c r="J36" s="69"/>
      <c r="K36" s="69"/>
      <c r="L36" s="72"/>
      <c r="M36" s="72"/>
      <c r="N36" s="70">
        <v>629998.94999999995</v>
      </c>
      <c r="O36" s="70"/>
      <c r="P36" s="13">
        <f t="shared" si="0"/>
        <v>629998.94999999995</v>
      </c>
    </row>
    <row r="37" spans="1:16" x14ac:dyDescent="0.25">
      <c r="A37" s="76" t="s">
        <v>151</v>
      </c>
      <c r="B37" s="23"/>
      <c r="C37" s="23"/>
      <c r="D37" s="23"/>
      <c r="E37" s="6"/>
      <c r="F37" s="69"/>
      <c r="G37" s="69"/>
      <c r="H37" s="69"/>
      <c r="I37" s="69"/>
      <c r="J37" s="69"/>
      <c r="K37" s="69"/>
      <c r="L37" s="72"/>
      <c r="M37" s="72"/>
      <c r="N37" s="70">
        <v>90651.32</v>
      </c>
      <c r="O37" s="70"/>
      <c r="P37" s="13">
        <f t="shared" si="0"/>
        <v>90651.32</v>
      </c>
    </row>
    <row r="38" spans="1:16" x14ac:dyDescent="0.25">
      <c r="A38" s="87" t="s">
        <v>152</v>
      </c>
      <c r="B38" s="23"/>
      <c r="C38" s="23"/>
      <c r="D38" s="23"/>
      <c r="E38" s="6"/>
      <c r="F38" s="69"/>
      <c r="G38" s="69"/>
      <c r="H38" s="69"/>
      <c r="I38" s="69"/>
      <c r="J38" s="69"/>
      <c r="K38" s="69"/>
      <c r="L38" s="72"/>
      <c r="M38" s="72"/>
      <c r="N38" s="70"/>
      <c r="O38" s="78">
        <v>500000</v>
      </c>
      <c r="P38" s="13">
        <f t="shared" si="0"/>
        <v>500000</v>
      </c>
    </row>
    <row r="39" spans="1:16" x14ac:dyDescent="0.25">
      <c r="A39" s="87" t="s">
        <v>153</v>
      </c>
      <c r="B39" s="23"/>
      <c r="C39" s="23"/>
      <c r="D39" s="23"/>
      <c r="E39" s="6"/>
      <c r="F39" s="69"/>
      <c r="G39" s="69"/>
      <c r="H39" s="69"/>
      <c r="I39" s="69"/>
      <c r="J39" s="69"/>
      <c r="K39" s="69"/>
      <c r="L39" s="72"/>
      <c r="M39" s="72"/>
      <c r="N39" s="70"/>
      <c r="O39" s="78">
        <v>250000</v>
      </c>
      <c r="P39" s="13">
        <f t="shared" si="0"/>
        <v>250000</v>
      </c>
    </row>
    <row r="40" spans="1:16" x14ac:dyDescent="0.25">
      <c r="A40" s="87" t="s">
        <v>154</v>
      </c>
      <c r="B40" s="23"/>
      <c r="C40" s="23"/>
      <c r="D40" s="23"/>
      <c r="E40" s="6"/>
      <c r="F40" s="69"/>
      <c r="G40" s="69"/>
      <c r="H40" s="69"/>
      <c r="I40" s="69"/>
      <c r="J40" s="69"/>
      <c r="K40" s="69"/>
      <c r="L40" s="72"/>
      <c r="M40" s="72"/>
      <c r="N40" s="70"/>
      <c r="O40" s="78">
        <v>100000</v>
      </c>
      <c r="P40" s="13">
        <f t="shared" si="0"/>
        <v>100000</v>
      </c>
    </row>
    <row r="41" spans="1:16" x14ac:dyDescent="0.25">
      <c r="A41" s="87" t="s">
        <v>155</v>
      </c>
      <c r="B41" s="23"/>
      <c r="C41" s="23"/>
      <c r="D41" s="23"/>
      <c r="E41" s="6"/>
      <c r="F41" s="69"/>
      <c r="G41" s="69"/>
      <c r="H41" s="69"/>
      <c r="I41" s="69"/>
      <c r="J41" s="69"/>
      <c r="K41" s="69"/>
      <c r="L41" s="72"/>
      <c r="M41" s="72"/>
      <c r="N41" s="70"/>
      <c r="O41" s="78">
        <v>200000</v>
      </c>
      <c r="P41" s="13">
        <f t="shared" si="0"/>
        <v>200000</v>
      </c>
    </row>
    <row r="42" spans="1:16" x14ac:dyDescent="0.25">
      <c r="A42" s="87" t="s">
        <v>156</v>
      </c>
      <c r="B42" s="23"/>
      <c r="C42" s="23"/>
      <c r="D42" s="23"/>
      <c r="E42" s="6"/>
      <c r="F42" s="69"/>
      <c r="G42" s="69"/>
      <c r="H42" s="69"/>
      <c r="I42" s="69"/>
      <c r="J42" s="69"/>
      <c r="K42" s="69"/>
      <c r="L42" s="72"/>
      <c r="M42" s="72"/>
      <c r="N42" s="70"/>
      <c r="O42" s="78">
        <v>50000</v>
      </c>
      <c r="P42" s="13">
        <f t="shared" si="0"/>
        <v>50000</v>
      </c>
    </row>
    <row r="43" spans="1:16" ht="30" x14ac:dyDescent="0.25">
      <c r="A43" s="76" t="s">
        <v>157</v>
      </c>
      <c r="B43" s="23"/>
      <c r="C43" s="23"/>
      <c r="D43" s="23"/>
      <c r="E43" s="6"/>
      <c r="F43" s="69"/>
      <c r="G43" s="69"/>
      <c r="H43" s="69"/>
      <c r="I43" s="69"/>
      <c r="J43" s="69"/>
      <c r="K43" s="69"/>
      <c r="L43" s="72"/>
      <c r="M43" s="72"/>
      <c r="N43" s="70"/>
      <c r="O43" s="79">
        <v>100000</v>
      </c>
      <c r="P43" s="13">
        <f t="shared" si="0"/>
        <v>100000</v>
      </c>
    </row>
    <row r="44" spans="1:16" x14ac:dyDescent="0.25">
      <c r="A44" s="76" t="s">
        <v>158</v>
      </c>
      <c r="B44" s="23"/>
      <c r="C44" s="23"/>
      <c r="D44" s="23"/>
      <c r="E44" s="6"/>
      <c r="F44" s="69"/>
      <c r="G44" s="69"/>
      <c r="H44" s="69"/>
      <c r="I44" s="69"/>
      <c r="J44" s="69"/>
      <c r="K44" s="69"/>
      <c r="L44" s="72"/>
      <c r="M44" s="72"/>
      <c r="N44" s="70"/>
      <c r="O44" s="79">
        <v>50000</v>
      </c>
      <c r="P44" s="13">
        <f t="shared" si="0"/>
        <v>50000</v>
      </c>
    </row>
    <row r="45" spans="1:16" x14ac:dyDescent="0.25">
      <c r="A45" s="76"/>
      <c r="B45" s="80"/>
      <c r="C45" s="80"/>
      <c r="D45" s="80"/>
      <c r="E45" s="81"/>
      <c r="F45" s="9"/>
      <c r="G45" s="9"/>
      <c r="H45" s="9"/>
      <c r="I45" s="9"/>
      <c r="J45" s="9"/>
      <c r="K45" s="9"/>
      <c r="L45" s="15"/>
      <c r="M45" s="15"/>
      <c r="N45" s="82"/>
      <c r="O45" s="82"/>
      <c r="P45" s="13"/>
    </row>
    <row r="46" spans="1:16" x14ac:dyDescent="0.25">
      <c r="A46" s="83" t="s">
        <v>34</v>
      </c>
      <c r="B46" s="50">
        <f t="shared" ref="B46:D46" si="1">SUM(B4:B45)</f>
        <v>2086737.62</v>
      </c>
      <c r="C46" s="50">
        <f t="shared" si="1"/>
        <v>2487839</v>
      </c>
      <c r="D46" s="50">
        <f t="shared" si="1"/>
        <v>4090563.51</v>
      </c>
      <c r="E46" s="50">
        <f>SUM(E4:E45)</f>
        <v>1476083.66</v>
      </c>
      <c r="F46" s="50">
        <f t="shared" ref="F46:O46" si="2">SUM(F4:F45)</f>
        <v>2224804.7999999998</v>
      </c>
      <c r="G46" s="50">
        <f t="shared" si="2"/>
        <v>438787.31</v>
      </c>
      <c r="H46" s="50">
        <f t="shared" si="2"/>
        <v>422189.06</v>
      </c>
      <c r="I46" s="50">
        <f t="shared" si="2"/>
        <v>325084.26</v>
      </c>
      <c r="J46" s="50">
        <f t="shared" si="2"/>
        <v>309235.24</v>
      </c>
      <c r="K46" s="50">
        <f t="shared" si="2"/>
        <v>2050975.6400000001</v>
      </c>
      <c r="L46" s="50">
        <f t="shared" si="2"/>
        <v>2612185.31</v>
      </c>
      <c r="M46" s="50">
        <f t="shared" si="2"/>
        <v>1011955.7499999999</v>
      </c>
      <c r="N46" s="50">
        <f t="shared" si="2"/>
        <v>1422844.16</v>
      </c>
      <c r="O46" s="50">
        <f t="shared" si="2"/>
        <v>1520000</v>
      </c>
      <c r="P46" s="50">
        <f>SUM(P4:P45)</f>
        <v>22479285.320000004</v>
      </c>
    </row>
    <row r="47" spans="1:16" hidden="1" x14ac:dyDescent="0.25">
      <c r="A47" s="62"/>
      <c r="B47" s="62"/>
      <c r="C47" s="62"/>
      <c r="D47" s="62"/>
      <c r="E47" s="88"/>
    </row>
  </sheetData>
  <mergeCells count="1">
    <mergeCell ref="A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ADEC-D036-4B5B-BC1D-7EE685EDBEF7}">
  <dimension ref="A1:P23"/>
  <sheetViews>
    <sheetView tabSelected="1" workbookViewId="0">
      <selection activeCell="Q16" sqref="Q16"/>
    </sheetView>
  </sheetViews>
  <sheetFormatPr defaultColWidth="17.7109375" defaultRowHeight="15" x14ac:dyDescent="0.25"/>
  <cols>
    <col min="1" max="1" width="35.85546875" style="106" customWidth="1"/>
    <col min="2" max="2" width="11.5703125" style="106" bestFit="1" customWidth="1"/>
    <col min="3" max="3" width="10.5703125" style="106" bestFit="1" customWidth="1"/>
    <col min="4" max="5" width="10.7109375" style="106" bestFit="1" customWidth="1"/>
    <col min="6" max="7" width="11" style="106" bestFit="1" customWidth="1"/>
    <col min="8" max="8" width="11.5703125" style="106" bestFit="1" customWidth="1"/>
    <col min="9" max="10" width="13.28515625" style="106" bestFit="1" customWidth="1"/>
    <col min="11" max="11" width="12.5703125" style="106" bestFit="1" customWidth="1"/>
    <col min="12" max="12" width="11.5703125" style="106" bestFit="1" customWidth="1"/>
    <col min="13" max="14" width="10.7109375" style="106" bestFit="1" customWidth="1"/>
    <col min="15" max="15" width="11.5703125" style="106" bestFit="1" customWidth="1"/>
    <col min="16" max="16" width="13.28515625" style="136" bestFit="1" customWidth="1"/>
    <col min="17" max="16384" width="17.7109375" style="106"/>
  </cols>
  <sheetData>
    <row r="1" spans="1:16" ht="15.75" thickBot="1" x14ac:dyDescent="0.3">
      <c r="A1" s="97" t="s">
        <v>226</v>
      </c>
      <c r="B1" s="97">
        <v>2007</v>
      </c>
      <c r="C1" s="97">
        <v>2008</v>
      </c>
      <c r="D1" s="97">
        <v>2009</v>
      </c>
      <c r="E1" s="104">
        <v>2010</v>
      </c>
      <c r="F1" s="97">
        <v>2011</v>
      </c>
      <c r="G1" s="104">
        <v>2012</v>
      </c>
      <c r="H1" s="97">
        <v>2013</v>
      </c>
      <c r="I1" s="104">
        <v>2014</v>
      </c>
      <c r="J1" s="97">
        <v>2015</v>
      </c>
      <c r="K1" s="104">
        <v>2016</v>
      </c>
      <c r="L1" s="97">
        <v>2017</v>
      </c>
      <c r="M1" s="105">
        <v>2018</v>
      </c>
      <c r="N1" s="97">
        <v>2019</v>
      </c>
      <c r="O1" s="97">
        <v>2020</v>
      </c>
      <c r="P1" s="97" t="s">
        <v>227</v>
      </c>
    </row>
    <row r="2" spans="1:16" ht="34.5" customHeight="1" x14ac:dyDescent="0.25">
      <c r="A2" s="107" t="s">
        <v>228</v>
      </c>
      <c r="B2" s="108"/>
      <c r="C2" s="109"/>
      <c r="D2" s="109"/>
      <c r="E2" s="109"/>
      <c r="F2" s="109"/>
      <c r="G2" s="110">
        <v>45575</v>
      </c>
      <c r="H2" s="110"/>
      <c r="I2" s="110"/>
      <c r="J2" s="110"/>
      <c r="K2" s="110"/>
      <c r="L2" s="110"/>
      <c r="M2" s="110"/>
      <c r="N2" s="110"/>
      <c r="O2" s="110"/>
      <c r="P2" s="111">
        <f>SUM(B2:O2)</f>
        <v>45575</v>
      </c>
    </row>
    <row r="3" spans="1:16" x14ac:dyDescent="0.25">
      <c r="A3" s="112" t="s">
        <v>229</v>
      </c>
      <c r="B3" s="98">
        <v>237482.67</v>
      </c>
      <c r="C3" s="8">
        <v>17406</v>
      </c>
      <c r="D3" s="7">
        <v>12858.78</v>
      </c>
      <c r="E3" s="113"/>
      <c r="F3" s="113"/>
      <c r="G3" s="7"/>
      <c r="H3" s="7"/>
      <c r="I3" s="7"/>
      <c r="J3" s="7"/>
      <c r="K3" s="7"/>
      <c r="L3" s="7"/>
      <c r="M3" s="7"/>
      <c r="N3" s="7"/>
      <c r="O3" s="7"/>
      <c r="P3" s="114">
        <f t="shared" ref="P3:P12" si="0">SUM(B3:O3)</f>
        <v>267747.45</v>
      </c>
    </row>
    <row r="4" spans="1:16" x14ac:dyDescent="0.25">
      <c r="A4" s="112" t="s">
        <v>230</v>
      </c>
      <c r="B4" s="98">
        <v>82046.509999999995</v>
      </c>
      <c r="C4" s="8">
        <v>30335</v>
      </c>
      <c r="D4" s="7">
        <v>42741.43</v>
      </c>
      <c r="E4" s="7">
        <v>28209</v>
      </c>
      <c r="F4" s="7">
        <v>15119.26</v>
      </c>
      <c r="G4" s="7">
        <v>44870</v>
      </c>
      <c r="H4" s="7">
        <v>49004.65</v>
      </c>
      <c r="I4" s="7">
        <v>34462.449999999997</v>
      </c>
      <c r="J4" s="115">
        <v>11235.2</v>
      </c>
      <c r="K4" s="115">
        <v>48989.95</v>
      </c>
      <c r="L4" s="7">
        <v>52620.08</v>
      </c>
      <c r="M4" s="116">
        <v>64678.8</v>
      </c>
      <c r="N4" s="116">
        <v>59951.27</v>
      </c>
      <c r="O4" s="116">
        <v>200000</v>
      </c>
      <c r="P4" s="114">
        <f t="shared" si="0"/>
        <v>764263.60000000009</v>
      </c>
    </row>
    <row r="5" spans="1:16" x14ac:dyDescent="0.25">
      <c r="A5" s="112" t="s">
        <v>231</v>
      </c>
      <c r="B5" s="117"/>
      <c r="C5" s="118"/>
      <c r="D5" s="113"/>
      <c r="E5" s="7">
        <v>20570</v>
      </c>
      <c r="F5" s="7">
        <v>97805.02</v>
      </c>
      <c r="G5" s="7">
        <v>74449</v>
      </c>
      <c r="H5" s="7">
        <v>499886.45</v>
      </c>
      <c r="I5" s="7">
        <v>2881018.57</v>
      </c>
      <c r="J5" s="115">
        <v>1285979.32</v>
      </c>
      <c r="K5" s="115">
        <v>146733.78</v>
      </c>
      <c r="L5" s="7"/>
      <c r="M5" s="7"/>
      <c r="N5" s="7"/>
      <c r="O5" s="7"/>
      <c r="P5" s="114">
        <f t="shared" si="0"/>
        <v>5006442.1400000006</v>
      </c>
    </row>
    <row r="6" spans="1:16" x14ac:dyDescent="0.25">
      <c r="A6" s="119" t="s">
        <v>232</v>
      </c>
      <c r="B6" s="120"/>
      <c r="C6" s="121"/>
      <c r="D6" s="122"/>
      <c r="E6" s="122"/>
      <c r="F6" s="122"/>
      <c r="G6" s="7"/>
      <c r="H6" s="7"/>
      <c r="I6" s="7">
        <v>1389.24</v>
      </c>
      <c r="J6" s="7"/>
      <c r="K6" s="115">
        <v>9981.08</v>
      </c>
      <c r="L6" s="7">
        <v>8376.9699999999993</v>
      </c>
      <c r="M6" s="116">
        <v>9999.23</v>
      </c>
      <c r="N6" s="116"/>
      <c r="O6" s="116">
        <v>10000</v>
      </c>
      <c r="P6" s="114">
        <f t="shared" si="0"/>
        <v>39746.520000000004</v>
      </c>
    </row>
    <row r="7" spans="1:16" x14ac:dyDescent="0.25">
      <c r="A7" s="119" t="s">
        <v>233</v>
      </c>
      <c r="B7" s="123"/>
      <c r="C7" s="121"/>
      <c r="D7" s="124"/>
      <c r="E7" s="124"/>
      <c r="F7" s="124"/>
      <c r="G7" s="7"/>
      <c r="H7" s="7"/>
      <c r="I7" s="7">
        <v>97681.94</v>
      </c>
      <c r="J7" s="7"/>
      <c r="K7" s="7"/>
      <c r="L7" s="7"/>
      <c r="M7" s="7"/>
      <c r="N7" s="7">
        <v>3925.96</v>
      </c>
      <c r="O7" s="7"/>
      <c r="P7" s="114">
        <f t="shared" si="0"/>
        <v>101607.90000000001</v>
      </c>
    </row>
    <row r="8" spans="1:16" ht="18" customHeight="1" x14ac:dyDescent="0.25">
      <c r="A8" s="119" t="s">
        <v>234</v>
      </c>
      <c r="B8" s="123"/>
      <c r="C8" s="121"/>
      <c r="D8" s="124"/>
      <c r="E8" s="124"/>
      <c r="F8" s="124"/>
      <c r="G8" s="7"/>
      <c r="H8" s="7"/>
      <c r="I8" s="7"/>
      <c r="J8" s="115">
        <v>770023.31</v>
      </c>
      <c r="K8" s="115">
        <v>562485.43999999994</v>
      </c>
      <c r="L8" s="7">
        <v>485.85</v>
      </c>
      <c r="M8" s="7"/>
      <c r="N8" s="7"/>
      <c r="O8" s="7"/>
      <c r="P8" s="114">
        <f t="shared" si="0"/>
        <v>1332994.6000000001</v>
      </c>
    </row>
    <row r="9" spans="1:16" x14ac:dyDescent="0.25">
      <c r="A9" s="119" t="s">
        <v>235</v>
      </c>
      <c r="B9" s="123"/>
      <c r="C9" s="121"/>
      <c r="D9" s="124"/>
      <c r="E9" s="124"/>
      <c r="F9" s="124"/>
      <c r="G9" s="7"/>
      <c r="H9" s="7"/>
      <c r="I9" s="7"/>
      <c r="J9" s="115">
        <v>116706.75</v>
      </c>
      <c r="K9" s="115">
        <v>92677.8</v>
      </c>
      <c r="L9" s="7"/>
      <c r="M9" s="7"/>
      <c r="N9" s="7"/>
      <c r="O9" s="7"/>
      <c r="P9" s="114">
        <f t="shared" si="0"/>
        <v>209384.55</v>
      </c>
    </row>
    <row r="10" spans="1:16" x14ac:dyDescent="0.25">
      <c r="A10" s="119" t="s">
        <v>236</v>
      </c>
      <c r="B10" s="123"/>
      <c r="C10" s="121"/>
      <c r="D10" s="124"/>
      <c r="E10" s="124"/>
      <c r="F10" s="124"/>
      <c r="G10" s="7"/>
      <c r="H10" s="7"/>
      <c r="I10" s="7"/>
      <c r="J10" s="7"/>
      <c r="K10" s="115">
        <v>226542.07</v>
      </c>
      <c r="L10" s="7">
        <v>251184.51</v>
      </c>
      <c r="M10" s="116">
        <v>1592.85</v>
      </c>
      <c r="N10" s="116"/>
      <c r="O10" s="116"/>
      <c r="P10" s="114">
        <f t="shared" si="0"/>
        <v>479319.43</v>
      </c>
    </row>
    <row r="11" spans="1:16" ht="30.75" customHeight="1" x14ac:dyDescent="0.25">
      <c r="A11" s="119" t="s">
        <v>237</v>
      </c>
      <c r="B11" s="120"/>
      <c r="C11" s="121"/>
      <c r="D11" s="122"/>
      <c r="E11" s="122"/>
      <c r="F11" s="122"/>
      <c r="G11" s="7"/>
      <c r="H11" s="7"/>
      <c r="I11" s="7"/>
      <c r="J11" s="7"/>
      <c r="K11" s="7"/>
      <c r="L11" s="7">
        <v>34255.01</v>
      </c>
      <c r="M11" s="116"/>
      <c r="N11" s="116"/>
      <c r="O11" s="116"/>
      <c r="P11" s="114">
        <f t="shared" si="0"/>
        <v>34255.01</v>
      </c>
    </row>
    <row r="12" spans="1:16" ht="30.75" thickBot="1" x14ac:dyDescent="0.3">
      <c r="A12" s="125" t="s">
        <v>238</v>
      </c>
      <c r="B12" s="126"/>
      <c r="C12" s="127"/>
      <c r="D12" s="128"/>
      <c r="E12" s="128"/>
      <c r="F12" s="128"/>
      <c r="G12" s="100"/>
      <c r="H12" s="100"/>
      <c r="I12" s="100"/>
      <c r="J12" s="100"/>
      <c r="K12" s="100"/>
      <c r="L12" s="100"/>
      <c r="M12" s="129"/>
      <c r="N12" s="129"/>
      <c r="O12" s="129">
        <v>190000</v>
      </c>
      <c r="P12" s="130">
        <f t="shared" si="0"/>
        <v>190000</v>
      </c>
    </row>
    <row r="13" spans="1:16" ht="15.75" thickBot="1" x14ac:dyDescent="0.3">
      <c r="A13" s="131" t="s">
        <v>239</v>
      </c>
      <c r="B13" s="132">
        <f>SUM(B2:B12)</f>
        <v>319529.18</v>
      </c>
      <c r="C13" s="132">
        <f t="shared" ref="C13:N13" si="1">SUM(C2:C12)</f>
        <v>47741</v>
      </c>
      <c r="D13" s="132">
        <f t="shared" si="1"/>
        <v>55600.21</v>
      </c>
      <c r="E13" s="132">
        <f t="shared" si="1"/>
        <v>48779</v>
      </c>
      <c r="F13" s="132">
        <f t="shared" si="1"/>
        <v>112924.28</v>
      </c>
      <c r="G13" s="132">
        <f t="shared" si="1"/>
        <v>164894</v>
      </c>
      <c r="H13" s="132">
        <f t="shared" si="1"/>
        <v>548891.1</v>
      </c>
      <c r="I13" s="132">
        <f t="shared" si="1"/>
        <v>3014552.2</v>
      </c>
      <c r="J13" s="132">
        <f t="shared" si="1"/>
        <v>2183944.58</v>
      </c>
      <c r="K13" s="132">
        <f t="shared" si="1"/>
        <v>1087410.1199999999</v>
      </c>
      <c r="L13" s="132">
        <f t="shared" si="1"/>
        <v>346922.42000000004</v>
      </c>
      <c r="M13" s="132">
        <f t="shared" si="1"/>
        <v>76270.880000000005</v>
      </c>
      <c r="N13" s="132">
        <f t="shared" si="1"/>
        <v>63877.229999999996</v>
      </c>
      <c r="O13" s="133">
        <f>SUM(O2:O12)</f>
        <v>400000</v>
      </c>
      <c r="P13" s="134">
        <f>SUM(B13:O13)</f>
        <v>8471336.2000000011</v>
      </c>
    </row>
    <row r="14" spans="1:16" x14ac:dyDescent="0.25">
      <c r="C14" s="135"/>
    </row>
    <row r="15" spans="1:16" x14ac:dyDescent="0.25">
      <c r="C15" s="135"/>
    </row>
    <row r="16" spans="1:16" x14ac:dyDescent="0.25">
      <c r="C16" s="135"/>
    </row>
    <row r="17" spans="1:16" x14ac:dyDescent="0.25">
      <c r="C17" s="135"/>
    </row>
    <row r="18" spans="1:16" ht="15.75" thickBot="1" x14ac:dyDescent="0.3">
      <c r="A18" s="137" t="s">
        <v>240</v>
      </c>
      <c r="C18" s="135"/>
    </row>
    <row r="19" spans="1:16" ht="15.75" thickBot="1" x14ac:dyDescent="0.3">
      <c r="A19" s="97" t="s">
        <v>226</v>
      </c>
      <c r="B19" s="97">
        <v>2007</v>
      </c>
      <c r="C19" s="97">
        <v>2008</v>
      </c>
      <c r="D19" s="97">
        <v>2009</v>
      </c>
      <c r="E19" s="104">
        <v>2010</v>
      </c>
      <c r="F19" s="97">
        <v>2011</v>
      </c>
      <c r="G19" s="104">
        <v>2012</v>
      </c>
      <c r="H19" s="97">
        <v>2013</v>
      </c>
      <c r="I19" s="104">
        <v>2014</v>
      </c>
      <c r="J19" s="97">
        <v>2015</v>
      </c>
      <c r="K19" s="104">
        <v>2016</v>
      </c>
      <c r="L19" s="97">
        <v>2017</v>
      </c>
      <c r="M19" s="105">
        <v>2018</v>
      </c>
      <c r="N19" s="97">
        <v>2019</v>
      </c>
      <c r="O19" s="97">
        <v>2020</v>
      </c>
      <c r="P19" s="97" t="s">
        <v>227</v>
      </c>
    </row>
    <row r="20" spans="1:16" x14ac:dyDescent="0.25">
      <c r="A20" s="138" t="s">
        <v>241</v>
      </c>
      <c r="B20" s="7"/>
      <c r="C20" s="8">
        <v>3465</v>
      </c>
      <c r="D20" s="7">
        <v>4851.91</v>
      </c>
      <c r="E20" s="7">
        <v>7324.35</v>
      </c>
      <c r="F20" s="7">
        <v>11160.37</v>
      </c>
      <c r="G20" s="7">
        <v>9147.52</v>
      </c>
      <c r="H20" s="7">
        <v>6193.89</v>
      </c>
      <c r="I20" s="7">
        <v>81702.880000000005</v>
      </c>
      <c r="J20" s="115">
        <v>6001.17</v>
      </c>
      <c r="K20" s="115">
        <v>3883.5</v>
      </c>
      <c r="L20" s="7">
        <v>2224.6</v>
      </c>
      <c r="M20" s="7">
        <v>3025.4</v>
      </c>
      <c r="N20" s="116">
        <v>1168.5</v>
      </c>
      <c r="O20" s="139">
        <v>8000</v>
      </c>
      <c r="P20" s="140">
        <f>SUM(B20:O20)</f>
        <v>148149.09000000003</v>
      </c>
    </row>
    <row r="21" spans="1:16" x14ac:dyDescent="0.25">
      <c r="A21" s="141" t="s">
        <v>242</v>
      </c>
      <c r="B21" s="7">
        <v>4495</v>
      </c>
      <c r="C21" s="8">
        <v>4582</v>
      </c>
      <c r="D21" s="7">
        <v>4672.1000000000004</v>
      </c>
      <c r="E21" s="7">
        <v>4702.18</v>
      </c>
      <c r="F21" s="7">
        <v>7429.69</v>
      </c>
      <c r="G21" s="7">
        <v>10151.74</v>
      </c>
      <c r="H21" s="7">
        <v>10377.969999999999</v>
      </c>
      <c r="I21" s="7">
        <v>6615.32</v>
      </c>
      <c r="J21" s="115">
        <v>13602.91</v>
      </c>
      <c r="K21" s="115">
        <v>27425.74</v>
      </c>
      <c r="L21" s="7">
        <v>24023.4</v>
      </c>
      <c r="M21" s="7">
        <v>9999.9</v>
      </c>
      <c r="N21" s="116">
        <v>4289.82</v>
      </c>
      <c r="O21" s="139">
        <v>8000</v>
      </c>
      <c r="P21" s="142">
        <f t="shared" ref="P21:P23" si="2">SUM(B21:O21)</f>
        <v>140367.77000000002</v>
      </c>
    </row>
    <row r="22" spans="1:16" ht="15.75" thickBot="1" x14ac:dyDescent="0.3">
      <c r="A22" s="143" t="s">
        <v>243</v>
      </c>
      <c r="B22" s="100"/>
      <c r="C22" s="99">
        <v>8095</v>
      </c>
      <c r="D22" s="100">
        <v>10733.41</v>
      </c>
      <c r="E22" s="100">
        <v>13053.94</v>
      </c>
      <c r="F22" s="100">
        <v>6557.24</v>
      </c>
      <c r="G22" s="100">
        <v>15765.43</v>
      </c>
      <c r="H22" s="100">
        <v>5389.07</v>
      </c>
      <c r="I22" s="100">
        <v>6947.23</v>
      </c>
      <c r="J22" s="144">
        <v>1418.75</v>
      </c>
      <c r="K22" s="144">
        <v>5498.1</v>
      </c>
      <c r="L22" s="100">
        <v>19783.05</v>
      </c>
      <c r="M22" s="100">
        <v>12195.58</v>
      </c>
      <c r="N22" s="129">
        <v>13126.28</v>
      </c>
      <c r="O22" s="145">
        <v>8000</v>
      </c>
      <c r="P22" s="146">
        <f t="shared" si="2"/>
        <v>126563.08</v>
      </c>
    </row>
    <row r="23" spans="1:16" ht="15.75" thickBot="1" x14ac:dyDescent="0.3">
      <c r="A23" s="147" t="s">
        <v>244</v>
      </c>
      <c r="B23" s="148">
        <f>SUM(B20:B22)</f>
        <v>4495</v>
      </c>
      <c r="C23" s="148">
        <f t="shared" ref="C23:O23" si="3">SUM(C20:C22)</f>
        <v>16142</v>
      </c>
      <c r="D23" s="148">
        <f t="shared" si="3"/>
        <v>20257.419999999998</v>
      </c>
      <c r="E23" s="148">
        <f t="shared" si="3"/>
        <v>25080.47</v>
      </c>
      <c r="F23" s="148">
        <f t="shared" si="3"/>
        <v>25147.300000000003</v>
      </c>
      <c r="G23" s="148">
        <f t="shared" si="3"/>
        <v>35064.69</v>
      </c>
      <c r="H23" s="148">
        <f t="shared" si="3"/>
        <v>21960.93</v>
      </c>
      <c r="I23" s="148">
        <f t="shared" si="3"/>
        <v>95265.430000000008</v>
      </c>
      <c r="J23" s="148">
        <f t="shared" si="3"/>
        <v>21022.83</v>
      </c>
      <c r="K23" s="148">
        <f t="shared" si="3"/>
        <v>36807.340000000004</v>
      </c>
      <c r="L23" s="148">
        <f t="shared" si="3"/>
        <v>46031.05</v>
      </c>
      <c r="M23" s="148">
        <f t="shared" si="3"/>
        <v>25220.879999999997</v>
      </c>
      <c r="N23" s="148">
        <f t="shared" si="3"/>
        <v>18584.599999999999</v>
      </c>
      <c r="O23" s="148">
        <f t="shared" si="3"/>
        <v>24000</v>
      </c>
      <c r="P23" s="149">
        <f t="shared" si="2"/>
        <v>415079.94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2C51E906CF149BA74368D7ED75A4A" ma:contentTypeVersion="0" ma:contentTypeDescription="Create a new document." ma:contentTypeScope="" ma:versionID="e8784004eae32bc9e3c9609a0c9885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9ed6dfc60f0ad85a522ec046a3d5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03E581-1763-42F7-AA46-50C70D392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53CC5-341B-4112-92C2-6189EB60B9FA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DC7BE28-B135-4A9E-808B-CCF712E1E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Castletownbere</vt:lpstr>
      <vt:lpstr>Dingle</vt:lpstr>
      <vt:lpstr>Dunmore East</vt:lpstr>
      <vt:lpstr>Howth </vt:lpstr>
      <vt:lpstr>Killybegs</vt:lpstr>
      <vt:lpstr>Rossaveal</vt:lpstr>
      <vt:lpstr>Cape Clear &amp; PLB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Treacy, Claire</dc:creator>
  <cp:lastModifiedBy>Kelly, Aiden</cp:lastModifiedBy>
  <dcterms:created xsi:type="dcterms:W3CDTF">2020-10-09T08:48:52Z</dcterms:created>
  <dcterms:modified xsi:type="dcterms:W3CDTF">2020-10-13T11:54:19Z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0x010100AFA2C51E906CF149BA74368D7ED75A4A</vt:lpwstr>
  </property>
</Properties>
</file>